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westander.sharepoint.com/sites/Uppdragsgivare/Delade dokument/General/Länsförsäkringar Fastighetsförmedling (Sebastian)/01 Pressmeddelanden/2404 - Så mycket billigare blir bolånet/"/>
    </mc:Choice>
  </mc:AlternateContent>
  <xr:revisionPtr revIDLastSave="34" documentId="8_{147EC081-3C48-40E4-8012-C628617A5126}" xr6:coauthVersionLast="47" xr6:coauthVersionMax="47" xr10:uidLastSave="{D437CFAE-B901-4A7D-9C3A-AFC868033910}"/>
  <bookViews>
    <workbookView xWindow="-110" yWindow="-110" windowWidth="22780" windowHeight="14540" xr2:uid="{8C3BE393-CB6D-634B-9BE4-7B2A1237CB4F}"/>
  </bookViews>
  <sheets>
    <sheet name="Villor" sheetId="2" r:id="rId1"/>
    <sheet name="Bostadsrätt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0" i="1" l="1"/>
  <c r="J79" i="1"/>
  <c r="J78" i="1"/>
  <c r="J77" i="1"/>
  <c r="J76" i="1"/>
  <c r="J75" i="1"/>
  <c r="J74" i="1"/>
  <c r="J73" i="1"/>
  <c r="J72" i="1"/>
  <c r="J71" i="1"/>
  <c r="J70" i="1"/>
  <c r="J69" i="1"/>
  <c r="J68" i="1"/>
  <c r="J67" i="1"/>
  <c r="J66" i="1"/>
  <c r="J65" i="1"/>
  <c r="J64" i="1"/>
  <c r="J63" i="1"/>
  <c r="J62" i="1"/>
  <c r="J61" i="1"/>
  <c r="J60" i="1"/>
  <c r="J59" i="1"/>
  <c r="J55" i="1"/>
  <c r="J54" i="1"/>
  <c r="J53" i="1"/>
  <c r="J52" i="1"/>
  <c r="J51" i="1"/>
  <c r="J50" i="1"/>
  <c r="J49" i="1"/>
  <c r="J48" i="1"/>
  <c r="J47" i="1"/>
  <c r="J46" i="1"/>
  <c r="J45" i="1"/>
  <c r="J44" i="1"/>
  <c r="J43" i="1"/>
  <c r="J42" i="1"/>
  <c r="J41" i="1"/>
  <c r="J40" i="1"/>
  <c r="J39" i="1"/>
  <c r="J38" i="1"/>
  <c r="J37" i="1"/>
  <c r="J36" i="1"/>
  <c r="J35" i="1"/>
  <c r="J34" i="1"/>
  <c r="J30" i="1"/>
  <c r="J29" i="1"/>
  <c r="J28" i="1"/>
  <c r="J27" i="1"/>
  <c r="J26" i="1"/>
  <c r="J25" i="1"/>
  <c r="J24" i="1"/>
  <c r="J23" i="1"/>
  <c r="J22" i="1"/>
  <c r="J21" i="1"/>
  <c r="J20" i="1"/>
  <c r="J19" i="1"/>
  <c r="J18" i="1"/>
  <c r="J17" i="1"/>
  <c r="J16" i="1"/>
  <c r="J15" i="1"/>
  <c r="J14" i="1"/>
  <c r="J13" i="1"/>
  <c r="J12" i="1"/>
  <c r="J11" i="1"/>
  <c r="J10" i="1"/>
  <c r="J9" i="1"/>
  <c r="J80" i="2"/>
  <c r="J79" i="2"/>
  <c r="J78" i="2"/>
  <c r="J77" i="2"/>
  <c r="J76" i="2"/>
  <c r="J75" i="2"/>
  <c r="J74" i="2"/>
  <c r="J73" i="2"/>
  <c r="J72" i="2"/>
  <c r="J71" i="2"/>
  <c r="J70" i="2"/>
  <c r="J69" i="2"/>
  <c r="J68" i="2"/>
  <c r="J67" i="2"/>
  <c r="J66" i="2"/>
  <c r="J65" i="2"/>
  <c r="J64" i="2"/>
  <c r="J63" i="2"/>
  <c r="J62" i="2"/>
  <c r="J61" i="2"/>
  <c r="J60" i="2"/>
  <c r="J59" i="2"/>
  <c r="J55" i="2"/>
  <c r="J54" i="2"/>
  <c r="J53" i="2"/>
  <c r="J52" i="2"/>
  <c r="J51" i="2"/>
  <c r="J50" i="2"/>
  <c r="J49" i="2"/>
  <c r="J48" i="2"/>
  <c r="J47" i="2"/>
  <c r="J46" i="2"/>
  <c r="J45" i="2"/>
  <c r="J44" i="2"/>
  <c r="J43" i="2"/>
  <c r="J42" i="2"/>
  <c r="J41" i="2"/>
  <c r="J40" i="2"/>
  <c r="J39" i="2"/>
  <c r="J38" i="2"/>
  <c r="J37" i="2"/>
  <c r="J36" i="2"/>
  <c r="J35" i="2"/>
  <c r="J34" i="2"/>
  <c r="J13" i="2"/>
  <c r="J14" i="2"/>
  <c r="J15" i="2"/>
  <c r="J16" i="2"/>
  <c r="J17" i="2"/>
  <c r="J18" i="2"/>
  <c r="J19" i="2"/>
  <c r="J20" i="2"/>
  <c r="J21" i="2"/>
  <c r="J22" i="2"/>
  <c r="J23" i="2"/>
  <c r="J24" i="2"/>
  <c r="J25" i="2"/>
  <c r="J26" i="2"/>
  <c r="J27" i="2"/>
  <c r="J28" i="2"/>
  <c r="J29" i="2"/>
  <c r="J30" i="2"/>
  <c r="J12" i="2"/>
  <c r="J11" i="2"/>
  <c r="J10" i="2"/>
  <c r="J9" i="2"/>
  <c r="E9" i="2"/>
  <c r="D14" i="2"/>
  <c r="D9" i="2"/>
  <c r="C9" i="2"/>
  <c r="C55" i="1" l="1"/>
  <c r="C36" i="1"/>
  <c r="C37" i="1"/>
  <c r="C38" i="1"/>
  <c r="C39" i="1"/>
  <c r="C40" i="1"/>
  <c r="C41" i="1"/>
  <c r="C42" i="1"/>
  <c r="C43" i="1"/>
  <c r="C44" i="1"/>
  <c r="C45" i="1"/>
  <c r="C46" i="1"/>
  <c r="C47" i="1"/>
  <c r="C48" i="1"/>
  <c r="C49" i="1"/>
  <c r="C50" i="1"/>
  <c r="C51" i="1"/>
  <c r="C52" i="1"/>
  <c r="C53" i="1"/>
  <c r="C54" i="1"/>
  <c r="C35" i="1"/>
  <c r="C34" i="1"/>
  <c r="C60" i="1"/>
  <c r="C61" i="1"/>
  <c r="C62" i="1"/>
  <c r="C63" i="1"/>
  <c r="C64" i="1"/>
  <c r="C65" i="1"/>
  <c r="C66" i="1"/>
  <c r="C67" i="1"/>
  <c r="C68" i="1"/>
  <c r="C69" i="1"/>
  <c r="C70" i="1"/>
  <c r="C71" i="1"/>
  <c r="C72" i="1"/>
  <c r="C73" i="1"/>
  <c r="C74" i="1"/>
  <c r="C75" i="1"/>
  <c r="C76" i="1"/>
  <c r="C77" i="1"/>
  <c r="C78" i="1"/>
  <c r="C79" i="1"/>
  <c r="C80" i="1"/>
  <c r="C59" i="1"/>
  <c r="C60" i="2"/>
  <c r="C61" i="2"/>
  <c r="C62" i="2"/>
  <c r="C63" i="2"/>
  <c r="C64" i="2"/>
  <c r="C65" i="2"/>
  <c r="C66" i="2"/>
  <c r="C67" i="2"/>
  <c r="C68" i="2"/>
  <c r="C69" i="2"/>
  <c r="C70" i="2"/>
  <c r="C71" i="2"/>
  <c r="C72" i="2"/>
  <c r="C73" i="2"/>
  <c r="C74" i="2"/>
  <c r="C75" i="2"/>
  <c r="C76" i="2"/>
  <c r="C77" i="2"/>
  <c r="C78" i="2"/>
  <c r="C79" i="2"/>
  <c r="C80" i="2"/>
  <c r="C59" i="2"/>
  <c r="I74" i="1" l="1"/>
  <c r="H74" i="1"/>
  <c r="G74" i="1"/>
  <c r="F74" i="1"/>
  <c r="E74" i="1"/>
  <c r="D74" i="1"/>
  <c r="I62" i="1"/>
  <c r="H62" i="1"/>
  <c r="G62" i="1"/>
  <c r="F62" i="1"/>
  <c r="E62" i="1"/>
  <c r="D62" i="1"/>
  <c r="F73" i="1"/>
  <c r="E73" i="1"/>
  <c r="D73" i="1"/>
  <c r="I73" i="1"/>
  <c r="H73" i="1"/>
  <c r="G73" i="1"/>
  <c r="F61" i="1"/>
  <c r="E61" i="1"/>
  <c r="D61" i="1"/>
  <c r="I61" i="1"/>
  <c r="H61" i="1"/>
  <c r="G61" i="1"/>
  <c r="I72" i="1"/>
  <c r="H72" i="1"/>
  <c r="G72" i="1"/>
  <c r="F72" i="1"/>
  <c r="E72" i="1"/>
  <c r="D72" i="1"/>
  <c r="I60" i="1"/>
  <c r="H60" i="1"/>
  <c r="D60" i="1"/>
  <c r="G60" i="1"/>
  <c r="F60" i="1"/>
  <c r="E60" i="1"/>
  <c r="H71" i="1"/>
  <c r="G71" i="1"/>
  <c r="F71" i="1"/>
  <c r="E71" i="1"/>
  <c r="D71" i="1"/>
  <c r="I71" i="1"/>
  <c r="I70" i="1"/>
  <c r="H70" i="1"/>
  <c r="G70" i="1"/>
  <c r="F70" i="1"/>
  <c r="E70" i="1"/>
  <c r="D70" i="1"/>
  <c r="H59" i="1"/>
  <c r="G59" i="1"/>
  <c r="F59" i="1"/>
  <c r="E59" i="1"/>
  <c r="D59" i="1"/>
  <c r="I59" i="1"/>
  <c r="I69" i="1"/>
  <c r="H69" i="1"/>
  <c r="G69" i="1"/>
  <c r="F69" i="1"/>
  <c r="E69" i="1"/>
  <c r="D69" i="1"/>
  <c r="E80" i="1"/>
  <c r="D80" i="1"/>
  <c r="I80" i="1"/>
  <c r="H80" i="1"/>
  <c r="G80" i="1"/>
  <c r="F80" i="1"/>
  <c r="E68" i="1"/>
  <c r="D68" i="1"/>
  <c r="I68" i="1"/>
  <c r="H68" i="1"/>
  <c r="G68" i="1"/>
  <c r="F68" i="1"/>
  <c r="I79" i="1"/>
  <c r="H79" i="1"/>
  <c r="G79" i="1"/>
  <c r="F79" i="1"/>
  <c r="D79" i="1"/>
  <c r="E79" i="1"/>
  <c r="I67" i="1"/>
  <c r="H67" i="1"/>
  <c r="G67" i="1"/>
  <c r="F67" i="1"/>
  <c r="E67" i="1"/>
  <c r="D67" i="1"/>
  <c r="G78" i="1"/>
  <c r="F78" i="1"/>
  <c r="E78" i="1"/>
  <c r="D78" i="1"/>
  <c r="I78" i="1"/>
  <c r="H78" i="1"/>
  <c r="G66" i="1"/>
  <c r="F66" i="1"/>
  <c r="E66" i="1"/>
  <c r="D66" i="1"/>
  <c r="I66" i="1"/>
  <c r="H66" i="1"/>
  <c r="I77" i="1"/>
  <c r="H77" i="1"/>
  <c r="G77" i="1"/>
  <c r="F77" i="1"/>
  <c r="E77" i="1"/>
  <c r="D77" i="1"/>
  <c r="I65" i="1"/>
  <c r="H65" i="1"/>
  <c r="G65" i="1"/>
  <c r="F65" i="1"/>
  <c r="E65" i="1"/>
  <c r="D65" i="1"/>
  <c r="I76" i="1"/>
  <c r="H76" i="1"/>
  <c r="G76" i="1"/>
  <c r="F76" i="1"/>
  <c r="E76" i="1"/>
  <c r="D76" i="1"/>
  <c r="I64" i="1"/>
  <c r="H64" i="1"/>
  <c r="G64" i="1"/>
  <c r="F64" i="1"/>
  <c r="E64" i="1"/>
  <c r="D64" i="1"/>
  <c r="D75" i="1"/>
  <c r="F75" i="1"/>
  <c r="E75" i="1"/>
  <c r="I75" i="1"/>
  <c r="H75" i="1"/>
  <c r="G75" i="1"/>
  <c r="D63" i="1"/>
  <c r="G63" i="1"/>
  <c r="F63" i="1"/>
  <c r="E63" i="1"/>
  <c r="I63" i="1"/>
  <c r="H63" i="1"/>
  <c r="H39" i="1"/>
  <c r="G39" i="1"/>
  <c r="F39" i="1"/>
  <c r="E39" i="1"/>
  <c r="D39" i="1"/>
  <c r="I39" i="1"/>
  <c r="G46" i="1"/>
  <c r="F46" i="1"/>
  <c r="E46" i="1"/>
  <c r="D46" i="1"/>
  <c r="I46" i="1"/>
  <c r="H46" i="1"/>
  <c r="G34" i="1"/>
  <c r="F34" i="1"/>
  <c r="E34" i="1"/>
  <c r="D34" i="1"/>
  <c r="I34" i="1"/>
  <c r="H34" i="1"/>
  <c r="I44" i="1"/>
  <c r="H44" i="1"/>
  <c r="G44" i="1"/>
  <c r="F44" i="1"/>
  <c r="E44" i="1"/>
  <c r="D44" i="1"/>
  <c r="D43" i="1"/>
  <c r="E43" i="1"/>
  <c r="I43" i="1"/>
  <c r="H43" i="1"/>
  <c r="F43" i="1"/>
  <c r="G43" i="1"/>
  <c r="I42" i="1"/>
  <c r="H42" i="1"/>
  <c r="E42" i="1"/>
  <c r="G42" i="1"/>
  <c r="F42" i="1"/>
  <c r="D42" i="1"/>
  <c r="F53" i="1"/>
  <c r="D53" i="1"/>
  <c r="H53" i="1"/>
  <c r="G53" i="1"/>
  <c r="E53" i="1"/>
  <c r="I53" i="1"/>
  <c r="H40" i="1"/>
  <c r="G40" i="1"/>
  <c r="D40" i="1"/>
  <c r="I40" i="1"/>
  <c r="F40" i="1"/>
  <c r="E40" i="1"/>
  <c r="E48" i="1"/>
  <c r="D48" i="1"/>
  <c r="F48" i="1"/>
  <c r="I48" i="1"/>
  <c r="H48" i="1"/>
  <c r="G48" i="1"/>
  <c r="E36" i="1"/>
  <c r="D36" i="1"/>
  <c r="H36" i="1"/>
  <c r="G36" i="1"/>
  <c r="I36" i="1"/>
  <c r="F36" i="1"/>
  <c r="I45" i="1"/>
  <c r="H45" i="1"/>
  <c r="G45" i="1"/>
  <c r="F45" i="1"/>
  <c r="E45" i="1"/>
  <c r="D45" i="1"/>
  <c r="I35" i="1"/>
  <c r="G35" i="1"/>
  <c r="F35" i="1"/>
  <c r="E35" i="1"/>
  <c r="D35" i="1"/>
  <c r="H35" i="1"/>
  <c r="H54" i="1"/>
  <c r="G54" i="1"/>
  <c r="F54" i="1"/>
  <c r="D54" i="1"/>
  <c r="I54" i="1"/>
  <c r="E54" i="1"/>
  <c r="F41" i="1"/>
  <c r="E41" i="1"/>
  <c r="D41" i="1"/>
  <c r="I41" i="1"/>
  <c r="H41" i="1"/>
  <c r="G41" i="1"/>
  <c r="I52" i="1"/>
  <c r="H52" i="1"/>
  <c r="D52" i="1"/>
  <c r="G52" i="1"/>
  <c r="E52" i="1"/>
  <c r="F52" i="1"/>
  <c r="H51" i="1"/>
  <c r="G51" i="1"/>
  <c r="F51" i="1"/>
  <c r="E51" i="1"/>
  <c r="D51" i="1"/>
  <c r="I51" i="1"/>
  <c r="I50" i="1"/>
  <c r="H50" i="1"/>
  <c r="G50" i="1"/>
  <c r="F50" i="1"/>
  <c r="E50" i="1"/>
  <c r="D50" i="1"/>
  <c r="H38" i="1"/>
  <c r="G38" i="1"/>
  <c r="E38" i="1"/>
  <c r="D38" i="1"/>
  <c r="I38" i="1"/>
  <c r="F38" i="1"/>
  <c r="I49" i="1"/>
  <c r="H49" i="1"/>
  <c r="G49" i="1"/>
  <c r="F49" i="1"/>
  <c r="E49" i="1"/>
  <c r="D49" i="1"/>
  <c r="I37" i="1"/>
  <c r="H37" i="1"/>
  <c r="G37" i="1"/>
  <c r="F37" i="1"/>
  <c r="E37" i="1"/>
  <c r="D37" i="1"/>
  <c r="I47" i="1"/>
  <c r="H47" i="1"/>
  <c r="E47" i="1"/>
  <c r="D47" i="1"/>
  <c r="G47" i="1"/>
  <c r="F47" i="1"/>
  <c r="D55" i="1"/>
  <c r="H55" i="1"/>
  <c r="I55" i="1"/>
  <c r="G55" i="1"/>
  <c r="F55" i="1"/>
  <c r="E55" i="1"/>
  <c r="I74" i="2"/>
  <c r="H74" i="2"/>
  <c r="G74" i="2"/>
  <c r="F74" i="2"/>
  <c r="E74" i="2"/>
  <c r="D74" i="2"/>
  <c r="G63" i="2"/>
  <c r="F63" i="2"/>
  <c r="E63" i="2"/>
  <c r="D63" i="2"/>
  <c r="I63" i="2"/>
  <c r="H63" i="2"/>
  <c r="I73" i="2"/>
  <c r="H73" i="2"/>
  <c r="G73" i="2"/>
  <c r="F73" i="2"/>
  <c r="E73" i="2"/>
  <c r="D73" i="2"/>
  <c r="D60" i="2"/>
  <c r="I60" i="2"/>
  <c r="H60" i="2"/>
  <c r="G60" i="2"/>
  <c r="E60" i="2"/>
  <c r="F60" i="2"/>
  <c r="I71" i="2"/>
  <c r="H71" i="2"/>
  <c r="G71" i="2"/>
  <c r="F71" i="2"/>
  <c r="E71" i="2"/>
  <c r="D71" i="2"/>
  <c r="I59" i="2"/>
  <c r="H59" i="2"/>
  <c r="G59" i="2"/>
  <c r="F59" i="2"/>
  <c r="E59" i="2"/>
  <c r="D59" i="2"/>
  <c r="H80" i="2"/>
  <c r="G80" i="2"/>
  <c r="F80" i="2"/>
  <c r="E80" i="2"/>
  <c r="D80" i="2"/>
  <c r="I80" i="2"/>
  <c r="E65" i="2"/>
  <c r="D65" i="2"/>
  <c r="I65" i="2"/>
  <c r="H65" i="2"/>
  <c r="G65" i="2"/>
  <c r="F65" i="2"/>
  <c r="G75" i="2"/>
  <c r="F75" i="2"/>
  <c r="E75" i="2"/>
  <c r="D75" i="2"/>
  <c r="I75" i="2"/>
  <c r="H75" i="2"/>
  <c r="I62" i="2"/>
  <c r="H62" i="2"/>
  <c r="G62" i="2"/>
  <c r="F62" i="2"/>
  <c r="E62" i="2"/>
  <c r="D62" i="2"/>
  <c r="I61" i="2"/>
  <c r="H61" i="2"/>
  <c r="G61" i="2"/>
  <c r="F61" i="2"/>
  <c r="E61" i="2"/>
  <c r="D61" i="2"/>
  <c r="D72" i="2"/>
  <c r="I72" i="2"/>
  <c r="H72" i="2"/>
  <c r="G72" i="2"/>
  <c r="F72" i="2"/>
  <c r="E72" i="2"/>
  <c r="F70" i="2"/>
  <c r="E70" i="2"/>
  <c r="D70" i="2"/>
  <c r="I70" i="2"/>
  <c r="H70" i="2"/>
  <c r="G70" i="2"/>
  <c r="I69" i="2"/>
  <c r="H69" i="2"/>
  <c r="G69" i="2"/>
  <c r="F69" i="2"/>
  <c r="E69" i="2"/>
  <c r="D69" i="2"/>
  <c r="H68" i="2"/>
  <c r="G68" i="2"/>
  <c r="F68" i="2"/>
  <c r="E68" i="2"/>
  <c r="D68" i="2"/>
  <c r="I68" i="2"/>
  <c r="E79" i="2"/>
  <c r="I79" i="2"/>
  <c r="H79" i="2"/>
  <c r="G79" i="2"/>
  <c r="F79" i="2"/>
  <c r="D79" i="2"/>
  <c r="I67" i="2"/>
  <c r="H67" i="2"/>
  <c r="G67" i="2"/>
  <c r="F67" i="2"/>
  <c r="E67" i="2"/>
  <c r="D67" i="2"/>
  <c r="I78" i="2"/>
  <c r="H78" i="2"/>
  <c r="G78" i="2"/>
  <c r="F78" i="2"/>
  <c r="E78" i="2"/>
  <c r="D78" i="2"/>
  <c r="I66" i="2"/>
  <c r="H66" i="2"/>
  <c r="G66" i="2"/>
  <c r="F66" i="2"/>
  <c r="E66" i="2"/>
  <c r="D66" i="2"/>
  <c r="E77" i="2"/>
  <c r="D77" i="2"/>
  <c r="H77" i="2"/>
  <c r="I77" i="2"/>
  <c r="G77" i="2"/>
  <c r="F77" i="2"/>
  <c r="I76" i="2"/>
  <c r="H76" i="2"/>
  <c r="G76" i="2"/>
  <c r="F76" i="2"/>
  <c r="E76" i="2"/>
  <c r="D76" i="2"/>
  <c r="I64" i="2"/>
  <c r="H64" i="2"/>
  <c r="G64" i="2"/>
  <c r="F64" i="2"/>
  <c r="E64" i="2"/>
  <c r="D64" i="2"/>
  <c r="C35" i="2"/>
  <c r="C36" i="2"/>
  <c r="C37" i="2"/>
  <c r="C38" i="2"/>
  <c r="C39" i="2"/>
  <c r="C40" i="2"/>
  <c r="C41" i="2"/>
  <c r="C42" i="2"/>
  <c r="C43" i="2"/>
  <c r="C44" i="2"/>
  <c r="C45" i="2"/>
  <c r="C46" i="2"/>
  <c r="C47" i="2"/>
  <c r="C48" i="2"/>
  <c r="C49" i="2"/>
  <c r="C50" i="2"/>
  <c r="C51" i="2"/>
  <c r="C52" i="2"/>
  <c r="C53" i="2"/>
  <c r="C54" i="2"/>
  <c r="C55" i="2"/>
  <c r="C34" i="2"/>
  <c r="C24" i="1"/>
  <c r="C10" i="2"/>
  <c r="C11" i="2"/>
  <c r="C12" i="2"/>
  <c r="C13" i="2"/>
  <c r="C14" i="2"/>
  <c r="C15" i="2"/>
  <c r="C16" i="2"/>
  <c r="C17" i="2"/>
  <c r="C18" i="2"/>
  <c r="C19" i="2"/>
  <c r="C20" i="2"/>
  <c r="C21" i="2"/>
  <c r="C22" i="2"/>
  <c r="C23" i="2"/>
  <c r="C24" i="2"/>
  <c r="C25" i="2"/>
  <c r="C26" i="2"/>
  <c r="C27" i="2"/>
  <c r="C28" i="2"/>
  <c r="C29" i="2"/>
  <c r="C30" i="2"/>
  <c r="C10" i="1"/>
  <c r="C11" i="1"/>
  <c r="C12" i="1"/>
  <c r="C13" i="1"/>
  <c r="C14" i="1"/>
  <c r="C15" i="1"/>
  <c r="C16" i="1"/>
  <c r="C17" i="1"/>
  <c r="C18" i="1"/>
  <c r="C19" i="1"/>
  <c r="C20" i="1"/>
  <c r="C21" i="1"/>
  <c r="C22" i="1"/>
  <c r="C23" i="1"/>
  <c r="C25" i="1"/>
  <c r="C26" i="1"/>
  <c r="C27" i="1"/>
  <c r="C28" i="1"/>
  <c r="C29" i="1"/>
  <c r="C30" i="1"/>
  <c r="C9" i="1"/>
  <c r="G9" i="1" l="1"/>
  <c r="D9" i="1"/>
  <c r="E9" i="1"/>
  <c r="F9" i="1"/>
  <c r="I9" i="1"/>
  <c r="H9" i="1"/>
  <c r="D18" i="1"/>
  <c r="I18" i="1"/>
  <c r="H18" i="1"/>
  <c r="G18" i="1"/>
  <c r="E18" i="1"/>
  <c r="F18" i="1"/>
  <c r="D30" i="1"/>
  <c r="I30" i="1"/>
  <c r="H30" i="1"/>
  <c r="G30" i="1"/>
  <c r="F30" i="1"/>
  <c r="E30" i="1"/>
  <c r="G17" i="1"/>
  <c r="F17" i="1"/>
  <c r="D17" i="1"/>
  <c r="E17" i="1"/>
  <c r="I17" i="1"/>
  <c r="H17" i="1"/>
  <c r="G29" i="1"/>
  <c r="F29" i="1"/>
  <c r="D29" i="1"/>
  <c r="I29" i="1"/>
  <c r="E29" i="1"/>
  <c r="H29" i="1"/>
  <c r="I16" i="1"/>
  <c r="H16" i="1"/>
  <c r="G16" i="1"/>
  <c r="F16" i="1"/>
  <c r="D16" i="1"/>
  <c r="E16" i="1"/>
  <c r="I28" i="1"/>
  <c r="H28" i="1"/>
  <c r="G28" i="1"/>
  <c r="F28" i="1"/>
  <c r="D28" i="1"/>
  <c r="E28" i="1"/>
  <c r="D15" i="1"/>
  <c r="G15" i="1"/>
  <c r="F15" i="1"/>
  <c r="I15" i="1"/>
  <c r="E15" i="1"/>
  <c r="H15" i="1"/>
  <c r="D27" i="1"/>
  <c r="I27" i="1"/>
  <c r="E27" i="1"/>
  <c r="H27" i="1"/>
  <c r="G27" i="1"/>
  <c r="F27" i="1"/>
  <c r="E14" i="1"/>
  <c r="I14" i="1"/>
  <c r="H14" i="1"/>
  <c r="G14" i="1"/>
  <c r="F14" i="1"/>
  <c r="D14" i="1"/>
  <c r="G26" i="1"/>
  <c r="I26" i="1"/>
  <c r="H26" i="1"/>
  <c r="F26" i="1"/>
  <c r="E26" i="1"/>
  <c r="D26" i="1"/>
  <c r="I13" i="1"/>
  <c r="E13" i="1"/>
  <c r="H13" i="1"/>
  <c r="G13" i="1"/>
  <c r="F13" i="1"/>
  <c r="D13" i="1"/>
  <c r="E12" i="1"/>
  <c r="I12" i="1"/>
  <c r="F12" i="1"/>
  <c r="H12" i="1"/>
  <c r="D12" i="1"/>
  <c r="G12" i="1"/>
  <c r="I11" i="1"/>
  <c r="E11" i="1"/>
  <c r="F11" i="1"/>
  <c r="H11" i="1"/>
  <c r="D11" i="1"/>
  <c r="G11" i="1"/>
  <c r="G10" i="1"/>
  <c r="D10" i="1"/>
  <c r="E10" i="1"/>
  <c r="I10" i="1"/>
  <c r="F10" i="1"/>
  <c r="H10" i="1"/>
  <c r="E20" i="1"/>
  <c r="D20" i="1"/>
  <c r="I20" i="1"/>
  <c r="H20" i="1"/>
  <c r="G20" i="1"/>
  <c r="F20" i="1"/>
  <c r="G25" i="1"/>
  <c r="I25" i="1"/>
  <c r="E25" i="1"/>
  <c r="H25" i="1"/>
  <c r="D25" i="1"/>
  <c r="F25" i="1"/>
  <c r="I23" i="1"/>
  <c r="E23" i="1"/>
  <c r="H23" i="1"/>
  <c r="G23" i="1"/>
  <c r="F23" i="1"/>
  <c r="D23" i="1"/>
  <c r="H24" i="1"/>
  <c r="G24" i="1"/>
  <c r="F24" i="1"/>
  <c r="E24" i="1"/>
  <c r="I24" i="1"/>
  <c r="D24" i="1"/>
  <c r="F22" i="1"/>
  <c r="D22" i="1"/>
  <c r="E22" i="1"/>
  <c r="I22" i="1"/>
  <c r="H22" i="1"/>
  <c r="G22" i="1"/>
  <c r="D21" i="1"/>
  <c r="I21" i="1"/>
  <c r="E21" i="1"/>
  <c r="H21" i="1"/>
  <c r="G21" i="1"/>
  <c r="F21" i="1"/>
  <c r="I19" i="1"/>
  <c r="E19" i="1"/>
  <c r="F19" i="1"/>
  <c r="D19" i="1"/>
  <c r="H19" i="1"/>
  <c r="G19" i="1"/>
  <c r="D45" i="2"/>
  <c r="I45" i="2"/>
  <c r="H45" i="2"/>
  <c r="G45" i="2"/>
  <c r="F45" i="2"/>
  <c r="E45" i="2"/>
  <c r="I44" i="2"/>
  <c r="H44" i="2"/>
  <c r="G44" i="2"/>
  <c r="F44" i="2"/>
  <c r="E44" i="2"/>
  <c r="D44" i="2"/>
  <c r="I54" i="2"/>
  <c r="H54" i="2"/>
  <c r="G54" i="2"/>
  <c r="F54" i="2"/>
  <c r="E54" i="2"/>
  <c r="D54" i="2"/>
  <c r="G36" i="2"/>
  <c r="F36" i="2"/>
  <c r="E36" i="2"/>
  <c r="D36" i="2"/>
  <c r="I36" i="2"/>
  <c r="H36" i="2"/>
  <c r="I46" i="2"/>
  <c r="H46" i="2"/>
  <c r="G46" i="2"/>
  <c r="F46" i="2"/>
  <c r="D46" i="2"/>
  <c r="E46" i="2"/>
  <c r="I34" i="2"/>
  <c r="H34" i="2"/>
  <c r="G34" i="2"/>
  <c r="F34" i="2"/>
  <c r="E34" i="2"/>
  <c r="D34" i="2"/>
  <c r="F55" i="2"/>
  <c r="E55" i="2"/>
  <c r="D55" i="2"/>
  <c r="I55" i="2"/>
  <c r="H55" i="2"/>
  <c r="G55" i="2"/>
  <c r="F43" i="2"/>
  <c r="E43" i="2"/>
  <c r="D43" i="2"/>
  <c r="I43" i="2"/>
  <c r="H43" i="2"/>
  <c r="G43" i="2"/>
  <c r="I42" i="2"/>
  <c r="F42" i="2"/>
  <c r="H42" i="2"/>
  <c r="G42" i="2"/>
  <c r="E42" i="2"/>
  <c r="D42" i="2"/>
  <c r="H53" i="2"/>
  <c r="G53" i="2"/>
  <c r="F53" i="2"/>
  <c r="E53" i="2"/>
  <c r="D53" i="2"/>
  <c r="I53" i="2"/>
  <c r="H41" i="2"/>
  <c r="G41" i="2"/>
  <c r="F41" i="2"/>
  <c r="E41" i="2"/>
  <c r="D41" i="2"/>
  <c r="I41" i="2"/>
  <c r="H52" i="2"/>
  <c r="G52" i="2"/>
  <c r="I52" i="2"/>
  <c r="E52" i="2"/>
  <c r="D52" i="2"/>
  <c r="F52" i="2"/>
  <c r="I40" i="2"/>
  <c r="H40" i="2"/>
  <c r="F40" i="2"/>
  <c r="E40" i="2"/>
  <c r="D40" i="2"/>
  <c r="G40" i="2"/>
  <c r="I51" i="2"/>
  <c r="H51" i="2"/>
  <c r="G51" i="2"/>
  <c r="F51" i="2"/>
  <c r="E51" i="2"/>
  <c r="D51" i="2"/>
  <c r="I39" i="2"/>
  <c r="H39" i="2"/>
  <c r="G39" i="2"/>
  <c r="F39" i="2"/>
  <c r="E39" i="2"/>
  <c r="D39" i="2"/>
  <c r="E50" i="2"/>
  <c r="D50" i="2"/>
  <c r="I50" i="2"/>
  <c r="H50" i="2"/>
  <c r="G50" i="2"/>
  <c r="F50" i="2"/>
  <c r="E38" i="2"/>
  <c r="D38" i="2"/>
  <c r="I38" i="2"/>
  <c r="H38" i="2"/>
  <c r="G38" i="2"/>
  <c r="F38" i="2"/>
  <c r="I49" i="2"/>
  <c r="H49" i="2"/>
  <c r="E49" i="2"/>
  <c r="G49" i="2"/>
  <c r="F49" i="2"/>
  <c r="D49" i="2"/>
  <c r="I37" i="2"/>
  <c r="H37" i="2"/>
  <c r="F37" i="2"/>
  <c r="G37" i="2"/>
  <c r="E37" i="2"/>
  <c r="D37" i="2"/>
  <c r="G48" i="2"/>
  <c r="F48" i="2"/>
  <c r="E48" i="2"/>
  <c r="D48" i="2"/>
  <c r="I48" i="2"/>
  <c r="H48" i="2"/>
  <c r="I47" i="2"/>
  <c r="H47" i="2"/>
  <c r="G47" i="2"/>
  <c r="F47" i="2"/>
  <c r="E47" i="2"/>
  <c r="D47" i="2"/>
  <c r="I35" i="2"/>
  <c r="G35" i="2"/>
  <c r="H35" i="2"/>
  <c r="E35" i="2"/>
  <c r="D35" i="2"/>
  <c r="F35" i="2"/>
  <c r="G22" i="2"/>
  <c r="I22" i="2"/>
  <c r="H22" i="2"/>
  <c r="F22" i="2"/>
  <c r="E22" i="2"/>
  <c r="D22" i="2"/>
  <c r="G9" i="2"/>
  <c r="F9" i="2"/>
  <c r="I9" i="2"/>
  <c r="H9" i="2"/>
  <c r="D30" i="2"/>
  <c r="I30" i="2"/>
  <c r="H30" i="2"/>
  <c r="G30" i="2"/>
  <c r="F30" i="2"/>
  <c r="E30" i="2"/>
  <c r="F13" i="2"/>
  <c r="I13" i="2"/>
  <c r="H13" i="2"/>
  <c r="G13" i="2"/>
  <c r="E13" i="2"/>
  <c r="D13" i="2"/>
  <c r="H10" i="2"/>
  <c r="I10" i="2"/>
  <c r="G10" i="2"/>
  <c r="F10" i="2"/>
  <c r="E10" i="2"/>
  <c r="D10" i="2"/>
  <c r="G21" i="2"/>
  <c r="F21" i="2"/>
  <c r="E21" i="2"/>
  <c r="D21" i="2"/>
  <c r="I21" i="2"/>
  <c r="H21" i="2"/>
  <c r="H20" i="2"/>
  <c r="I20" i="2"/>
  <c r="G20" i="2"/>
  <c r="F20" i="2"/>
  <c r="E20" i="2"/>
  <c r="D20" i="2"/>
  <c r="I19" i="2"/>
  <c r="H19" i="2"/>
  <c r="G19" i="2"/>
  <c r="F19" i="2"/>
  <c r="D19" i="2"/>
  <c r="E19" i="2"/>
  <c r="D18" i="2"/>
  <c r="H18" i="2"/>
  <c r="I18" i="2"/>
  <c r="G18" i="2"/>
  <c r="F18" i="2"/>
  <c r="E18" i="2"/>
  <c r="G29" i="2"/>
  <c r="I29" i="2"/>
  <c r="H29" i="2"/>
  <c r="F29" i="2"/>
  <c r="E29" i="2"/>
  <c r="D29" i="2"/>
  <c r="H17" i="2"/>
  <c r="G17" i="2"/>
  <c r="E17" i="2"/>
  <c r="I17" i="2"/>
  <c r="D17" i="2"/>
  <c r="F17" i="2"/>
  <c r="F28" i="2"/>
  <c r="E28" i="2"/>
  <c r="D28" i="2"/>
  <c r="I28" i="2"/>
  <c r="H28" i="2"/>
  <c r="G28" i="2"/>
  <c r="F16" i="2"/>
  <c r="E16" i="2"/>
  <c r="D16" i="2"/>
  <c r="I16" i="2"/>
  <c r="H16" i="2"/>
  <c r="G16" i="2"/>
  <c r="H27" i="2"/>
  <c r="G27" i="2"/>
  <c r="I27" i="2"/>
  <c r="F27" i="2"/>
  <c r="E27" i="2"/>
  <c r="D27" i="2"/>
  <c r="H15" i="2"/>
  <c r="F15" i="2"/>
  <c r="G15" i="2"/>
  <c r="E15" i="2"/>
  <c r="D15" i="2"/>
  <c r="I15" i="2"/>
  <c r="H26" i="2"/>
  <c r="D26" i="2"/>
  <c r="G26" i="2"/>
  <c r="F26" i="2"/>
  <c r="E26" i="2"/>
  <c r="I26" i="2"/>
  <c r="H14" i="2"/>
  <c r="I14" i="2"/>
  <c r="G14" i="2"/>
  <c r="E14" i="2"/>
  <c r="F14" i="2"/>
  <c r="I25" i="2"/>
  <c r="H25" i="2"/>
  <c r="G25" i="2"/>
  <c r="F25" i="2"/>
  <c r="E25" i="2"/>
  <c r="D25" i="2"/>
  <c r="I24" i="2"/>
  <c r="H24" i="2"/>
  <c r="G24" i="2"/>
  <c r="E24" i="2"/>
  <c r="F24" i="2"/>
  <c r="D24" i="2"/>
  <c r="D12" i="2"/>
  <c r="I12" i="2"/>
  <c r="H12" i="2"/>
  <c r="E12" i="2"/>
  <c r="G12" i="2"/>
  <c r="F12" i="2"/>
  <c r="E23" i="2"/>
  <c r="D23" i="2"/>
  <c r="I23" i="2"/>
  <c r="H23" i="2"/>
  <c r="G23" i="2"/>
  <c r="F23" i="2"/>
  <c r="E11" i="2"/>
  <c r="D11" i="2"/>
  <c r="F11" i="2"/>
  <c r="H11" i="2"/>
  <c r="G11" i="2"/>
  <c r="I11" i="2"/>
</calcChain>
</file>

<file path=xl/sharedStrings.xml><?xml version="1.0" encoding="utf-8"?>
<sst xmlns="http://schemas.openxmlformats.org/spreadsheetml/2006/main" count="206" uniqueCount="42">
  <si>
    <t>Lånebelopp (85%)</t>
  </si>
  <si>
    <t>Region</t>
  </si>
  <si>
    <t>Hela 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</si>
  <si>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</si>
  <si>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</si>
  <si>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</si>
  <si>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</si>
  <si>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</si>
  <si>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</si>
  <si>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</si>
  <si>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</si>
  <si>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</si>
  <si>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</si>
  <si>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</si>
  <si>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</si>
  <si>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</si>
  <si>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</si>
  <si>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</si>
  <si>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</si>
  <si>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</si>
  <si>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</si>
  <si>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</si>
  <si>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</si>
  <si>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</si>
  <si>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Belåningsgrad: 60%</t>
  </si>
  <si>
    <t>Belåningsgrad: 85%</t>
  </si>
  <si>
    <t>Lånebelopp (60%)</t>
  </si>
  <si>
    <t>Belåningsgrad: 40%</t>
  </si>
  <si>
    <t>Lånebelopp (40%)</t>
  </si>
  <si>
    <t>Samtliga kostnader är efter ränteavdrag på 30 procent*.</t>
  </si>
  <si>
    <t>*De som har räntekostnader på över 100 000 kronor per år får dra av 21 procent på beloppet över 100 000 kronor, men får även dra bort eventuella kapitalinkomster innan man räknar ut avdraget.</t>
  </si>
  <si>
    <t>Medelpris 
(12 mån)</t>
  </si>
  <si>
    <t>Minskad lånekostnad per månad (kr) vid sänkning med 0,5%</t>
  </si>
  <si>
    <t>Minskad lånekostnad per månad (kr) vid sänkning med 0,25%</t>
  </si>
  <si>
    <t>Minskad lånekostnad per månad (kr) vid sänkning med 1%</t>
  </si>
  <si>
    <t>Minskad lånekostnad per månad (kr) vid sänkning med 2%</t>
  </si>
  <si>
    <r>
      <rPr>
        <b/>
        <i/>
        <sz val="12"/>
        <color theme="1"/>
        <rFont val="Calibri"/>
        <family val="2"/>
        <scheme val="minor"/>
      </rPr>
      <t>Källa bostadspriser:</t>
    </r>
    <r>
      <rPr>
        <i/>
        <sz val="12"/>
        <color theme="1"/>
        <rFont val="Calibri"/>
        <family val="2"/>
        <scheme val="minor"/>
      </rPr>
      <t xml:space="preserve"> Svensk Mäklarstatistik (per den 31 mars 2024)</t>
    </r>
  </si>
  <si>
    <t>Minskad lånekostnad per månad (kr) vid sänkning med 3%</t>
  </si>
  <si>
    <t>Lånekostnad per månad innan räntesänkningen
(3 mån rörlig ränta)</t>
  </si>
  <si>
    <t>Total lånekostnad per månad (kr) vid ränta på 2,5%</t>
  </si>
  <si>
    <t xml:space="preserve">Så mycket billigare blir bolånet - bostadsrätter  </t>
  </si>
  <si>
    <t>Så mycket billigare blir bolånet – villor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</si>
</sst>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1"/>
      <color theme="1"/>
      <name val="Calibri"/>
      <family val="2"/>
      <scheme val="minor"/>
    </font>
    <font>
      <b/>
      <sz val="12"/>
      <color theme="1"/>
      <name val="Calibri"/>
      <family val="2"/>
      <scheme val="minor"/>
    </font>
    <font>
      <b/>
      <sz val="12"/>
      <color theme="0"/>
      <name val="Calibri"/>
      <family val="2"/>
      <scheme val="minor"/>
    </font>
    <font>
      <i/>
      <sz val="12"/>
      <color theme="1"/>
      <name val="Calibri"/>
      <family val="2"/>
      <scheme val="minor"/>
    </font>
    <font>
      <b/>
      <sz val="16"/>
      <color theme="1"/>
      <name val="Calibri"/>
      <family val="2"/>
      <scheme val="minor"/>
    </font>
    <font>
      <b/>
      <i/>
      <sz val="12"/>
      <color theme="1"/>
      <name val="Calibri"/>
      <family val="2"/>
      <scheme val="minor"/>
    </font>
  </fonts>
  <fills count="5">
    <fill>
      <patternFill patternType="none"/>
    </fill>
    <fill>
      <patternFill patternType="gray125"/>
    </fill>
    <fill>
      <patternFill patternType="solid">
        <fgColor rgb="FF4E82BE"/>
        <bgColor indexed="64"/>
      </patternFill>
    </fill>
    <fill>
      <patternFill patternType="solid">
        <fgColor rgb="FFC9D6DC"/>
        <bgColor indexed="64"/>
      </patternFill>
    </fill>
    <fill>
      <patternFill patternType="solid">
        <fgColor rgb="FFFFFFCC"/>
      </patternFill>
    </fill>
  </fills>
  <borders count="3">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4" borderId="2" applyNumberFormat="0" applyFont="0" applyAlignment="0" applyProtection="0"/>
    <xf numFmtId="0" fontId="1" fillId="0" borderId="0"/>
  </cellStyleXfs>
  <cellXfs count="27">
    <xf numFmtId="0" fontId="0" fillId="0" borderId="0" xfId="0"/>
    <xf numFmtId="3" fontId="0" fillId="0" borderId="0" xfId="0" applyNumberFormat="1"/>
    <xf numFmtId="0" fontId="2" fillId="0" borderId="0" xfId="0" applyFont="1" applyAlignment="1">
      <alignment wrapText="1"/>
    </xf>
    <xf numFmtId="0" fontId="2" fillId="0" borderId="0" xfId="0" applyFont="1"/>
    <xf numFmtId="0" fontId="5" fillId="0" borderId="0" xfId="0" applyFont="1"/>
    <xf numFmtId="0" fontId="3" fillId="2" borderId="0" xfId="0" applyFont="1" applyFill="1" applyAlignment="1">
      <alignment wrapText="1"/>
    </xf>
    <xf numFmtId="0" fontId="3" fillId="2" borderId="0" xfId="0" applyFont="1" applyFill="1" applyAlignment="1">
      <alignment horizontal="center" wrapText="1"/>
    </xf>
    <xf numFmtId="0" fontId="3" fillId="2" borderId="0" xfId="0" applyFont="1" applyFill="1" applyAlignment="1">
      <alignment horizontal="left" wrapText="1"/>
    </xf>
    <xf numFmtId="1" fontId="2" fillId="0" borderId="0" xfId="0" applyNumberFormat="1" applyFont="1"/>
    <xf numFmtId="0" fontId="2" fillId="0" borderId="1" xfId="0" applyFont="1" applyBorder="1"/>
    <xf numFmtId="0" fontId="0" fillId="0" borderId="1" xfId="0" applyBorder="1"/>
    <xf numFmtId="3" fontId="0" fillId="0" borderId="0" xfId="0" applyNumberFormat="1" applyAlignment="1">
      <alignment horizontal="center"/>
    </xf>
    <xf numFmtId="164" fontId="0" fillId="0" borderId="0" xfId="0" applyNumberFormat="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xf>
    <xf numFmtId="0" fontId="4" fillId="0" borderId="0" xfId="0" applyFont="1"/>
    <xf numFmtId="164" fontId="2" fillId="3" borderId="1" xfId="0" applyNumberFormat="1" applyFont="1" applyFill="1" applyBorder="1" applyAlignment="1">
      <alignment horizontal="center"/>
    </xf>
    <xf numFmtId="164" fontId="0" fillId="3" borderId="0" xfId="0" applyNumberFormat="1" applyFill="1" applyAlignment="1">
      <alignment horizontal="center"/>
    </xf>
    <xf numFmtId="3" fontId="0" fillId="3" borderId="0" xfId="0" applyNumberFormat="1" applyFill="1" applyAlignment="1">
      <alignment horizontal="center"/>
    </xf>
    <xf numFmtId="1" fontId="0" fillId="0" borderId="0" xfId="0" applyNumberFormat="1"/>
    <xf numFmtId="3" fontId="0" fillId="0" borderId="0" xfId="0" applyNumberFormat="1" applyAlignment="1">
      <alignment horizontal="center" vertical="center"/>
    </xf>
    <xf numFmtId="3" fontId="0" fillId="0" borderId="1" xfId="0" applyNumberFormat="1" applyBorder="1" applyAlignment="1">
      <alignment horizontal="center" vertical="center"/>
    </xf>
    <xf numFmtId="0" fontId="0" fillId="3" borderId="0" xfId="0" applyFill="1"/>
    <xf numFmtId="3" fontId="0" fillId="3" borderId="0" xfId="0" applyNumberFormat="1" applyFill="1" applyAlignment="1">
      <alignment horizontal="center" vertical="center"/>
    </xf>
    <xf numFmtId="3"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xf>
    <xf numFmtId="0" fontId="2" fillId="3" borderId="1" xfId="0" applyFont="1" applyFill="1" applyBorder="1"/>
  </cellXfs>
  <cellStyles count="3">
    <cellStyle name="Anteckning 2" xfId="1" xr:uid="{480626E1-DCEA-4D7B-8DAA-4CDF5AC901FD}"/>
    <cellStyle name="Normal" xfId="0" builtinId="0"/>
    <cellStyle name="Normal 2" xfId="2" xr:uid="{22EA7A38-8F9B-49FD-8B37-D851C85417F7}"/>
  </cellStyles>
  <dxfs count="0"/>
  <tableStyles count="0" defaultTableStyle="TableStyleMedium2" defaultPivotStyle="PivotStyleLight16"/>
  <colors>
    <mruColors>
      <color rgb="FFC9D6DC"/>
      <color rgb="FF4E8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25400</xdr:rowOff>
    </xdr:from>
    <xdr:to>
      <xdr:col>5</xdr:col>
      <xdr:colOff>1358545</xdr:colOff>
      <xdr:row>2</xdr:row>
      <xdr:rowOff>59628</xdr:rowOff>
    </xdr:to>
    <xdr:pic>
      <xdr:nvPicPr>
        <xdr:cNvPr id="2" name="Bildobjekt 1">
          <a:extLst>
            <a:ext uri="{FF2B5EF4-FFF2-40B4-BE49-F238E27FC236}">
              <a16:creationId xmlns:a16="http://schemas.microsoft.com/office/drawing/2014/main" id="{6675B9EB-D313-4F29-93AC-B22E150E8317}"/>
            </a:ext>
          </a:extLst>
        </xdr:cNvPr>
        <xdr:cNvPicPr>
          <a:picLocks noChangeAspect="1"/>
        </xdr:cNvPicPr>
      </xdr:nvPicPr>
      <xdr:blipFill>
        <a:blip xmlns:r="http://schemas.openxmlformats.org/officeDocument/2006/relationships" r:embed="rId1"/>
        <a:stretch>
          <a:fillRect/>
        </a:stretch>
      </xdr:blipFill>
      <xdr:spPr>
        <a:xfrm>
          <a:off x="6153150" y="25400"/>
          <a:ext cx="2841270" cy="4984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25400</xdr:rowOff>
    </xdr:from>
    <xdr:to>
      <xdr:col>5</xdr:col>
      <xdr:colOff>1319175</xdr:colOff>
      <xdr:row>2</xdr:row>
      <xdr:rowOff>58358</xdr:rowOff>
    </xdr:to>
    <xdr:pic>
      <xdr:nvPicPr>
        <xdr:cNvPr id="2" name="Bildobjekt 1">
          <a:extLst>
            <a:ext uri="{FF2B5EF4-FFF2-40B4-BE49-F238E27FC236}">
              <a16:creationId xmlns:a16="http://schemas.microsoft.com/office/drawing/2014/main" id="{AA469C9A-47E3-4BAC-8030-2ED3A8DB6850}"/>
            </a:ext>
          </a:extLst>
        </xdr:cNvPr>
        <xdr:cNvPicPr>
          <a:picLocks noChangeAspect="1"/>
        </xdr:cNvPicPr>
      </xdr:nvPicPr>
      <xdr:blipFill>
        <a:blip xmlns:r="http://schemas.openxmlformats.org/officeDocument/2006/relationships" r:embed="rId1"/>
        <a:stretch>
          <a:fillRect/>
        </a:stretch>
      </xdr:blipFill>
      <xdr:spPr>
        <a:xfrm>
          <a:off x="6067425" y="25400"/>
          <a:ext cx="2841270" cy="498413"/>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D0F0-334C-BE42-8F22-33E37B8B7515}">
  <sheetPr>
    <pageSetUpPr fitToPage="1"/>
  </sheetPr>
  <dimension ref="A1:CM105"/>
  <sheetViews>
    <sheetView tabSelected="1" workbookViewId="0"/>
  </sheetViews>
  <sheetFormatPr defaultColWidth="11.08203125" defaultRowHeight="15.5" x14ac:dyDescent="0.35"/>
  <cols>
    <col min="1" max="1" width="20" customWidth="1"/>
    <col min="2" max="2" width="15.58203125" customWidth="1"/>
    <col min="3" max="3" width="19.08203125" customWidth="1"/>
    <col min="4" max="4" width="24.5" customWidth="1"/>
    <col min="5" max="9" width="19.58203125" customWidth="1"/>
    <col min="10" max="10" width="18.83203125" customWidth="1"/>
  </cols>
  <sheetData>
    <row r="1" spans="1:91" ht="21" x14ac:dyDescent="0.5">
      <c r="A1" s="4" t="s">
        <v>41</v>
      </c>
    </row>
    <row r="3" spans="1:91" x14ac:dyDescent="0.35">
      <c r="A3" s="15" t="s">
        <v>36</v>
      </c>
    </row>
    <row r="4" spans="1:91" ht="16.5" customHeight="1" x14ac:dyDescent="0.5">
      <c r="A4" s="4"/>
    </row>
    <row r="5" spans="1:91" x14ac:dyDescent="0.35">
      <c r="A5" s="3" t="s">
        <v>29</v>
      </c>
    </row>
    <row r="7" spans="1:91" x14ac:dyDescent="0.35">
      <c r="A7" s="3" t="s">
        <v>25</v>
      </c>
    </row>
    <row r="8" spans="1:91" s="2" customFormat="1" ht="49" customHeight="1" x14ac:dyDescent="0.35">
      <c r="A8" s="7" t="s">
        <v>1</v>
      </c>
      <c r="B8" s="6" t="s">
        <v>31</v>
      </c>
      <c r="C8" s="6" t="s">
        <v>0</v>
      </c>
      <c r="D8" s="6" t="s">
        <v>38</v>
      </c>
      <c r="E8" s="6" t="s">
        <v>33</v>
      </c>
      <c r="F8" s="6" t="s">
        <v>32</v>
      </c>
      <c r="G8" s="6" t="s">
        <v>34</v>
      </c>
      <c r="H8" s="6" t="s">
        <v>35</v>
      </c>
      <c r="I8" s="6" t="s">
        <v>37</v>
      </c>
      <c r="J8" s="6" t="s">
        <v>39</v>
      </c>
    </row>
    <row r="9" spans="1:91" s="9" customFormat="1" x14ac:dyDescent="0.35">
      <c r="A9" s="26" t="s">
        <v>2</v>
      </c>
      <c r="B9" s="24">
        <v>3717000</v>
      </c>
      <c r="C9" s="24">
        <f>SUM(B9)*0.85</f>
        <v>3159450</v>
      </c>
      <c r="D9" s="25">
        <f t="shared" ref="D9:D14" si="0">0.7*SUM(C9)*0.048/12</f>
        <v>8846.4600000000009</v>
      </c>
      <c r="E9" s="16">
        <f>-0.7*SUM(C9)*0.0025/12</f>
        <v>-460.75312500000001</v>
      </c>
      <c r="F9" s="16">
        <f>-0.7*SUM(C9)*0.005/12</f>
        <v>-921.50625000000002</v>
      </c>
      <c r="G9" s="16">
        <f>-0.7*SUM(C9)*0.01/12</f>
        <v>-1843.0125</v>
      </c>
      <c r="H9" s="16">
        <f>-0.7*SUM(C9)*0.02/12</f>
        <v>-3686.0250000000001</v>
      </c>
      <c r="I9" s="16">
        <f>-0.7*SUM(C9)*0.03/12</f>
        <v>-5529.0374999999995</v>
      </c>
      <c r="J9" s="25">
        <f>0.7*C9*0.025/12</f>
        <v>4607.53125</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row>
    <row r="10" spans="1:91" x14ac:dyDescent="0.35">
      <c r="A10" t="s">
        <v>3</v>
      </c>
      <c r="B10" s="20">
        <v>6799000</v>
      </c>
      <c r="C10" s="20">
        <f t="shared" ref="C10:C30" si="1">SUM(B10)*0.85</f>
        <v>5779150</v>
      </c>
      <c r="D10" s="11">
        <f t="shared" si="0"/>
        <v>16181.619999999997</v>
      </c>
      <c r="E10" s="12">
        <f>-0.7*SUM(C10)*0.0025/12</f>
        <v>-842.79270833333328</v>
      </c>
      <c r="F10" s="12">
        <f>-0.7*SUM(C10)*0.005/12</f>
        <v>-1685.5854166666666</v>
      </c>
      <c r="G10" s="12">
        <f>-0.7*SUM(C10)*0.01/12</f>
        <v>-3371.1708333333331</v>
      </c>
      <c r="H10" s="12">
        <f>-0.7*SUM(C10)*0.02/12</f>
        <v>-6742.3416666666662</v>
      </c>
      <c r="I10" s="12">
        <f>-0.7*SUM(C10)*0.03/12</f>
        <v>-10113.512499999999</v>
      </c>
      <c r="J10" s="11">
        <f>0.7*C10*0.025/12</f>
        <v>8427.9270833333339</v>
      </c>
    </row>
    <row r="11" spans="1:91" x14ac:dyDescent="0.35">
      <c r="A11" s="22" t="s">
        <v>4</v>
      </c>
      <c r="B11" s="23">
        <v>3699000</v>
      </c>
      <c r="C11" s="23">
        <f t="shared" si="1"/>
        <v>3144150</v>
      </c>
      <c r="D11" s="18">
        <f t="shared" si="0"/>
        <v>8803.6200000000008</v>
      </c>
      <c r="E11" s="17">
        <f>-0.7*SUM(C11)*0.0025/12</f>
        <v>-458.52187499999997</v>
      </c>
      <c r="F11" s="17">
        <f>-0.7*SUM(C11)*0.005/12</f>
        <v>-917.04374999999993</v>
      </c>
      <c r="G11" s="17">
        <f>-0.7*SUM(C11)*0.01/12</f>
        <v>-1834.0874999999999</v>
      </c>
      <c r="H11" s="17">
        <f>-0.7*SUM(C11)*0.02/12</f>
        <v>-3668.1749999999997</v>
      </c>
      <c r="I11" s="17">
        <f>-0.7*SUM(C11)*0.03/12</f>
        <v>-5502.2624999999998</v>
      </c>
      <c r="J11" s="18">
        <f>0.7*C11*0.025/12</f>
        <v>4585.21875</v>
      </c>
    </row>
    <row r="12" spans="1:91" x14ac:dyDescent="0.35">
      <c r="A12" t="s">
        <v>5</v>
      </c>
      <c r="B12" s="20">
        <v>3175000</v>
      </c>
      <c r="C12" s="20">
        <f t="shared" si="1"/>
        <v>2698750</v>
      </c>
      <c r="D12" s="11">
        <f t="shared" si="0"/>
        <v>7556.4999999999991</v>
      </c>
      <c r="E12" s="12">
        <f>-0.7*SUM(C12)*0.0025/12</f>
        <v>-393.56770833333326</v>
      </c>
      <c r="F12" s="12">
        <f>-0.7*SUM(C12)*0.005/12</f>
        <v>-787.13541666666652</v>
      </c>
      <c r="G12" s="12">
        <f>-0.7*SUM(C12)*0.01/12</f>
        <v>-1574.270833333333</v>
      </c>
      <c r="H12" s="12">
        <f>-0.7*SUM(C12)*0.02/12</f>
        <v>-3148.5416666666661</v>
      </c>
      <c r="I12" s="12">
        <f>-0.7*SUM(C12)*0.03/12</f>
        <v>-4722.8124999999991</v>
      </c>
      <c r="J12" s="11">
        <f>0.7*C12*0.025/12</f>
        <v>3935.6770833333335</v>
      </c>
    </row>
    <row r="13" spans="1:91" x14ac:dyDescent="0.35">
      <c r="A13" s="22" t="s">
        <v>6</v>
      </c>
      <c r="B13" s="23">
        <v>3267000</v>
      </c>
      <c r="C13" s="23">
        <f t="shared" si="1"/>
        <v>2776950</v>
      </c>
      <c r="D13" s="18">
        <f t="shared" si="0"/>
        <v>7775.4599999999991</v>
      </c>
      <c r="E13" s="17">
        <f t="shared" ref="E13:E30" si="2">-0.7*SUM(C13)*0.0025/12</f>
        <v>-404.97187499999995</v>
      </c>
      <c r="F13" s="17">
        <f t="shared" ref="F13:F30" si="3">-0.7*SUM(C13)*0.005/12</f>
        <v>-809.94374999999991</v>
      </c>
      <c r="G13" s="17">
        <f t="shared" ref="G13:G30" si="4">-0.7*SUM(C13)*0.01/12</f>
        <v>-1619.8874999999998</v>
      </c>
      <c r="H13" s="17">
        <f t="shared" ref="H13:H30" si="5">-0.7*SUM(C13)*0.02/12</f>
        <v>-3239.7749999999996</v>
      </c>
      <c r="I13" s="17">
        <f t="shared" ref="I13:I30" si="6">-0.7*SUM(C13)*0.03/12</f>
        <v>-4859.6624999999995</v>
      </c>
      <c r="J13" s="18">
        <f t="shared" ref="J13:J30" si="7">0.7*C13*0.025/12</f>
        <v>4049.71875</v>
      </c>
    </row>
    <row r="14" spans="1:91" x14ac:dyDescent="0.35">
      <c r="A14" t="s">
        <v>7</v>
      </c>
      <c r="B14" s="20">
        <v>2541000</v>
      </c>
      <c r="C14" s="20">
        <f t="shared" si="1"/>
        <v>2159850</v>
      </c>
      <c r="D14" s="11">
        <f t="shared" si="0"/>
        <v>6047.5800000000008</v>
      </c>
      <c r="E14" s="12">
        <f t="shared" si="2"/>
        <v>-314.97812500000003</v>
      </c>
      <c r="F14" s="12">
        <f t="shared" si="3"/>
        <v>-629.95625000000007</v>
      </c>
      <c r="G14" s="12">
        <f t="shared" si="4"/>
        <v>-1259.9125000000001</v>
      </c>
      <c r="H14" s="12">
        <f t="shared" si="5"/>
        <v>-2519.8250000000003</v>
      </c>
      <c r="I14" s="12">
        <f t="shared" si="6"/>
        <v>-3779.7374999999997</v>
      </c>
      <c r="J14" s="11">
        <f t="shared" si="7"/>
        <v>3149.78125</v>
      </c>
    </row>
    <row r="15" spans="1:91" x14ac:dyDescent="0.35">
      <c r="A15" s="22" t="s">
        <v>8</v>
      </c>
      <c r="B15" s="23">
        <v>2053000</v>
      </c>
      <c r="C15" s="23">
        <f t="shared" si="1"/>
        <v>1745050</v>
      </c>
      <c r="D15" s="18">
        <f t="shared" ref="D15:D30" si="8">0.7*SUM(C15)*0.048/12</f>
        <v>4886.1400000000003</v>
      </c>
      <c r="E15" s="17">
        <f t="shared" si="2"/>
        <v>-254.48645833333333</v>
      </c>
      <c r="F15" s="17">
        <f t="shared" si="3"/>
        <v>-508.97291666666666</v>
      </c>
      <c r="G15" s="17">
        <f t="shared" si="4"/>
        <v>-1017.9458333333333</v>
      </c>
      <c r="H15" s="17">
        <f t="shared" si="5"/>
        <v>-2035.8916666666667</v>
      </c>
      <c r="I15" s="17">
        <f t="shared" si="6"/>
        <v>-3053.8374999999996</v>
      </c>
      <c r="J15" s="18">
        <f t="shared" si="7"/>
        <v>2544.8645833333335</v>
      </c>
    </row>
    <row r="16" spans="1:91" x14ac:dyDescent="0.35">
      <c r="A16" t="s">
        <v>9</v>
      </c>
      <c r="B16" s="20">
        <v>2103000</v>
      </c>
      <c r="C16" s="20">
        <f t="shared" si="1"/>
        <v>1787550</v>
      </c>
      <c r="D16" s="11">
        <f t="shared" si="8"/>
        <v>5005.1400000000003</v>
      </c>
      <c r="E16" s="12">
        <f t="shared" si="2"/>
        <v>-260.68437499999999</v>
      </c>
      <c r="F16" s="12">
        <f t="shared" si="3"/>
        <v>-521.36874999999998</v>
      </c>
      <c r="G16" s="12">
        <f t="shared" si="4"/>
        <v>-1042.7375</v>
      </c>
      <c r="H16" s="12">
        <f t="shared" si="5"/>
        <v>-2085.4749999999999</v>
      </c>
      <c r="I16" s="12">
        <f t="shared" si="6"/>
        <v>-3128.2124999999996</v>
      </c>
      <c r="J16" s="11">
        <f t="shared" si="7"/>
        <v>2606.84375</v>
      </c>
    </row>
    <row r="17" spans="1:91" x14ac:dyDescent="0.35">
      <c r="A17" s="22" t="s">
        <v>10</v>
      </c>
      <c r="B17" s="23">
        <v>3765000</v>
      </c>
      <c r="C17" s="23">
        <f t="shared" si="1"/>
        <v>3200250</v>
      </c>
      <c r="D17" s="18">
        <f t="shared" si="8"/>
        <v>8960.7000000000007</v>
      </c>
      <c r="E17" s="17">
        <f t="shared" si="2"/>
        <v>-466.703125</v>
      </c>
      <c r="F17" s="17">
        <f t="shared" si="3"/>
        <v>-933.40625</v>
      </c>
      <c r="G17" s="17">
        <f t="shared" si="4"/>
        <v>-1866.8125</v>
      </c>
      <c r="H17" s="17">
        <f t="shared" si="5"/>
        <v>-3733.625</v>
      </c>
      <c r="I17" s="17">
        <f t="shared" si="6"/>
        <v>-5600.4375</v>
      </c>
      <c r="J17" s="18">
        <f t="shared" si="7"/>
        <v>4667.03125</v>
      </c>
    </row>
    <row r="18" spans="1:91" x14ac:dyDescent="0.35">
      <c r="A18" t="s">
        <v>11</v>
      </c>
      <c r="B18" s="20">
        <v>2043000</v>
      </c>
      <c r="C18" s="20">
        <f t="shared" si="1"/>
        <v>1736550</v>
      </c>
      <c r="D18" s="11">
        <f t="shared" si="8"/>
        <v>4862.34</v>
      </c>
      <c r="E18" s="12">
        <f t="shared" si="2"/>
        <v>-253.24687500000002</v>
      </c>
      <c r="F18" s="12">
        <f t="shared" si="3"/>
        <v>-506.49375000000003</v>
      </c>
      <c r="G18" s="12">
        <f t="shared" si="4"/>
        <v>-1012.9875000000001</v>
      </c>
      <c r="H18" s="12">
        <f t="shared" si="5"/>
        <v>-2025.9750000000001</v>
      </c>
      <c r="I18" s="12">
        <f t="shared" si="6"/>
        <v>-3038.9624999999996</v>
      </c>
      <c r="J18" s="11">
        <f t="shared" si="7"/>
        <v>2532.46875</v>
      </c>
    </row>
    <row r="19" spans="1:91" x14ac:dyDescent="0.35">
      <c r="A19" s="22" t="s">
        <v>12</v>
      </c>
      <c r="B19" s="23">
        <v>3856000</v>
      </c>
      <c r="C19" s="23">
        <f t="shared" si="1"/>
        <v>3277600</v>
      </c>
      <c r="D19" s="18">
        <f t="shared" si="8"/>
        <v>9177.2800000000007</v>
      </c>
      <c r="E19" s="17">
        <f t="shared" si="2"/>
        <v>-477.98333333333335</v>
      </c>
      <c r="F19" s="17">
        <f t="shared" si="3"/>
        <v>-955.9666666666667</v>
      </c>
      <c r="G19" s="17">
        <f t="shared" si="4"/>
        <v>-1911.9333333333334</v>
      </c>
      <c r="H19" s="17">
        <f t="shared" si="5"/>
        <v>-3823.8666666666668</v>
      </c>
      <c r="I19" s="17">
        <f t="shared" si="6"/>
        <v>-5735.7999999999993</v>
      </c>
      <c r="J19" s="18">
        <f t="shared" si="7"/>
        <v>4779.833333333333</v>
      </c>
    </row>
    <row r="20" spans="1:91" x14ac:dyDescent="0.35">
      <c r="A20" t="s">
        <v>13</v>
      </c>
      <c r="B20" s="20">
        <v>4164000</v>
      </c>
      <c r="C20" s="20">
        <f t="shared" si="1"/>
        <v>3539400</v>
      </c>
      <c r="D20" s="11">
        <f t="shared" si="8"/>
        <v>9910.32</v>
      </c>
      <c r="E20" s="12">
        <f t="shared" si="2"/>
        <v>-516.16250000000002</v>
      </c>
      <c r="F20" s="12">
        <f t="shared" si="3"/>
        <v>-1032.325</v>
      </c>
      <c r="G20" s="12">
        <f t="shared" si="4"/>
        <v>-2064.65</v>
      </c>
      <c r="H20" s="12">
        <f t="shared" si="5"/>
        <v>-4129.3</v>
      </c>
      <c r="I20" s="12">
        <f t="shared" si="6"/>
        <v>-6193.95</v>
      </c>
      <c r="J20" s="11">
        <f t="shared" si="7"/>
        <v>5161.625</v>
      </c>
    </row>
    <row r="21" spans="1:91" x14ac:dyDescent="0.35">
      <c r="A21" s="22" t="s">
        <v>14</v>
      </c>
      <c r="B21" s="23">
        <v>3803000</v>
      </c>
      <c r="C21" s="23">
        <f t="shared" si="1"/>
        <v>3232550</v>
      </c>
      <c r="D21" s="18">
        <f t="shared" si="8"/>
        <v>9051.1400000000012</v>
      </c>
      <c r="E21" s="17">
        <f t="shared" si="2"/>
        <v>-471.41354166666673</v>
      </c>
      <c r="F21" s="17">
        <f t="shared" si="3"/>
        <v>-942.82708333333346</v>
      </c>
      <c r="G21" s="17">
        <f t="shared" si="4"/>
        <v>-1885.6541666666669</v>
      </c>
      <c r="H21" s="17">
        <f t="shared" si="5"/>
        <v>-3771.3083333333338</v>
      </c>
      <c r="I21" s="17">
        <f t="shared" si="6"/>
        <v>-5656.9625000000005</v>
      </c>
      <c r="J21" s="18">
        <f t="shared" si="7"/>
        <v>4714.135416666667</v>
      </c>
    </row>
    <row r="22" spans="1:91" x14ac:dyDescent="0.35">
      <c r="A22" t="s">
        <v>15</v>
      </c>
      <c r="B22" s="20">
        <v>2153000</v>
      </c>
      <c r="C22" s="20">
        <f t="shared" si="1"/>
        <v>1830050</v>
      </c>
      <c r="D22" s="11">
        <f t="shared" si="8"/>
        <v>5124.1400000000003</v>
      </c>
      <c r="E22" s="12">
        <f t="shared" si="2"/>
        <v>-266.88229166666667</v>
      </c>
      <c r="F22" s="12">
        <f t="shared" si="3"/>
        <v>-533.76458333333335</v>
      </c>
      <c r="G22" s="12">
        <f t="shared" si="4"/>
        <v>-1067.5291666666667</v>
      </c>
      <c r="H22" s="12">
        <f t="shared" si="5"/>
        <v>-2135.0583333333334</v>
      </c>
      <c r="I22" s="12">
        <f t="shared" si="6"/>
        <v>-3202.5874999999996</v>
      </c>
      <c r="J22" s="11">
        <f t="shared" si="7"/>
        <v>2668.8229166666665</v>
      </c>
    </row>
    <row r="23" spans="1:91" x14ac:dyDescent="0.35">
      <c r="A23" s="22" t="s">
        <v>16</v>
      </c>
      <c r="B23" s="23">
        <v>2471000</v>
      </c>
      <c r="C23" s="23">
        <f t="shared" si="1"/>
        <v>2100350</v>
      </c>
      <c r="D23" s="18">
        <f t="shared" si="8"/>
        <v>5880.98</v>
      </c>
      <c r="E23" s="17">
        <f t="shared" si="2"/>
        <v>-306.30104166666666</v>
      </c>
      <c r="F23" s="17">
        <f t="shared" si="3"/>
        <v>-612.60208333333333</v>
      </c>
      <c r="G23" s="17">
        <f t="shared" si="4"/>
        <v>-1225.2041666666667</v>
      </c>
      <c r="H23" s="17">
        <f t="shared" si="5"/>
        <v>-2450.4083333333333</v>
      </c>
      <c r="I23" s="17">
        <f t="shared" si="6"/>
        <v>-3675.6124999999997</v>
      </c>
      <c r="J23" s="18">
        <f t="shared" si="7"/>
        <v>3063.0104166666665</v>
      </c>
    </row>
    <row r="24" spans="1:91" x14ac:dyDescent="0.35">
      <c r="A24" t="s">
        <v>17</v>
      </c>
      <c r="B24" s="20">
        <v>3025000</v>
      </c>
      <c r="C24" s="20">
        <f t="shared" si="1"/>
        <v>2571250</v>
      </c>
      <c r="D24" s="11">
        <f t="shared" si="8"/>
        <v>7199.5</v>
      </c>
      <c r="E24" s="12">
        <f t="shared" si="2"/>
        <v>-374.97395833333331</v>
      </c>
      <c r="F24" s="12">
        <f t="shared" si="3"/>
        <v>-749.94791666666663</v>
      </c>
      <c r="G24" s="12">
        <f t="shared" si="4"/>
        <v>-1499.8958333333333</v>
      </c>
      <c r="H24" s="12">
        <f t="shared" si="5"/>
        <v>-2999.7916666666665</v>
      </c>
      <c r="I24" s="12">
        <f t="shared" si="6"/>
        <v>-4499.6875</v>
      </c>
      <c r="J24" s="11">
        <f t="shared" si="7"/>
        <v>3749.7395833333335</v>
      </c>
    </row>
    <row r="25" spans="1:91" x14ac:dyDescent="0.35">
      <c r="A25" s="22" t="s">
        <v>18</v>
      </c>
      <c r="B25" s="23">
        <v>2211000</v>
      </c>
      <c r="C25" s="23">
        <f t="shared" si="1"/>
        <v>1879350</v>
      </c>
      <c r="D25" s="18">
        <f t="shared" si="8"/>
        <v>5262.18</v>
      </c>
      <c r="E25" s="17">
        <f t="shared" si="2"/>
        <v>-274.07187500000003</v>
      </c>
      <c r="F25" s="17">
        <f t="shared" si="3"/>
        <v>-548.14375000000007</v>
      </c>
      <c r="G25" s="17">
        <f t="shared" si="4"/>
        <v>-1096.2875000000001</v>
      </c>
      <c r="H25" s="17">
        <f t="shared" si="5"/>
        <v>-2192.5750000000003</v>
      </c>
      <c r="I25" s="17">
        <f t="shared" si="6"/>
        <v>-3288.8624999999997</v>
      </c>
      <c r="J25" s="18">
        <f t="shared" si="7"/>
        <v>2740.71875</v>
      </c>
    </row>
    <row r="26" spans="1:91" x14ac:dyDescent="0.35">
      <c r="A26" t="s">
        <v>19</v>
      </c>
      <c r="B26" s="20">
        <v>2063000</v>
      </c>
      <c r="C26" s="20">
        <f t="shared" si="1"/>
        <v>1753550</v>
      </c>
      <c r="D26" s="11">
        <f t="shared" si="8"/>
        <v>4909.9399999999996</v>
      </c>
      <c r="E26" s="12">
        <f t="shared" si="2"/>
        <v>-255.72604166666667</v>
      </c>
      <c r="F26" s="12">
        <f t="shared" si="3"/>
        <v>-511.45208333333335</v>
      </c>
      <c r="G26" s="12">
        <f t="shared" si="4"/>
        <v>-1022.9041666666667</v>
      </c>
      <c r="H26" s="12">
        <f t="shared" si="5"/>
        <v>-2045.8083333333334</v>
      </c>
      <c r="I26" s="12">
        <f t="shared" si="6"/>
        <v>-3068.7124999999996</v>
      </c>
      <c r="J26" s="11">
        <f t="shared" si="7"/>
        <v>2557.2604166666665</v>
      </c>
    </row>
    <row r="27" spans="1:91" x14ac:dyDescent="0.35">
      <c r="A27" s="22" t="s">
        <v>20</v>
      </c>
      <c r="B27" s="23">
        <v>1750000</v>
      </c>
      <c r="C27" s="23">
        <f t="shared" si="1"/>
        <v>1487500</v>
      </c>
      <c r="D27" s="18">
        <f t="shared" si="8"/>
        <v>4164.9999999999991</v>
      </c>
      <c r="E27" s="17">
        <f t="shared" si="2"/>
        <v>-216.92708333333329</v>
      </c>
      <c r="F27" s="17">
        <f t="shared" si="3"/>
        <v>-433.85416666666657</v>
      </c>
      <c r="G27" s="17">
        <f t="shared" si="4"/>
        <v>-867.70833333333314</v>
      </c>
      <c r="H27" s="17">
        <f t="shared" si="5"/>
        <v>-1735.4166666666663</v>
      </c>
      <c r="I27" s="17">
        <f t="shared" si="6"/>
        <v>-2603.1249999999995</v>
      </c>
      <c r="J27" s="18">
        <f t="shared" si="7"/>
        <v>2169.2708333333335</v>
      </c>
    </row>
    <row r="28" spans="1:91" x14ac:dyDescent="0.35">
      <c r="A28" t="s">
        <v>21</v>
      </c>
      <c r="B28" s="20">
        <v>2670000</v>
      </c>
      <c r="C28" s="20">
        <f t="shared" si="1"/>
        <v>2269500</v>
      </c>
      <c r="D28" s="11">
        <f t="shared" si="8"/>
        <v>6354.5999999999995</v>
      </c>
      <c r="E28" s="12">
        <f t="shared" si="2"/>
        <v>-330.96875</v>
      </c>
      <c r="F28" s="12">
        <f t="shared" si="3"/>
        <v>-661.9375</v>
      </c>
      <c r="G28" s="12">
        <f t="shared" si="4"/>
        <v>-1323.875</v>
      </c>
      <c r="H28" s="12">
        <f t="shared" si="5"/>
        <v>-2647.75</v>
      </c>
      <c r="I28" s="12">
        <f t="shared" si="6"/>
        <v>-3971.625</v>
      </c>
      <c r="J28" s="11">
        <f t="shared" si="7"/>
        <v>3309.6875</v>
      </c>
    </row>
    <row r="29" spans="1:91" x14ac:dyDescent="0.35">
      <c r="A29" s="22" t="s">
        <v>22</v>
      </c>
      <c r="B29" s="23">
        <v>2684000</v>
      </c>
      <c r="C29" s="23">
        <f t="shared" si="1"/>
        <v>2281400</v>
      </c>
      <c r="D29" s="18">
        <f t="shared" si="8"/>
        <v>6387.920000000001</v>
      </c>
      <c r="E29" s="17">
        <f t="shared" si="2"/>
        <v>-332.70416666666671</v>
      </c>
      <c r="F29" s="17">
        <f t="shared" si="3"/>
        <v>-665.40833333333342</v>
      </c>
      <c r="G29" s="17">
        <f t="shared" si="4"/>
        <v>-1330.8166666666668</v>
      </c>
      <c r="H29" s="17">
        <f t="shared" si="5"/>
        <v>-2661.6333333333337</v>
      </c>
      <c r="I29" s="17">
        <f t="shared" si="6"/>
        <v>-3992.4500000000003</v>
      </c>
      <c r="J29" s="18">
        <f t="shared" si="7"/>
        <v>3327.0416666666665</v>
      </c>
    </row>
    <row r="30" spans="1:91" s="10" customFormat="1" x14ac:dyDescent="0.35">
      <c r="A30" s="10" t="s">
        <v>23</v>
      </c>
      <c r="B30" s="21">
        <v>2125000</v>
      </c>
      <c r="C30" s="21">
        <f t="shared" si="1"/>
        <v>1806250</v>
      </c>
      <c r="D30" s="13">
        <f t="shared" si="8"/>
        <v>5057.5</v>
      </c>
      <c r="E30" s="14">
        <f t="shared" si="2"/>
        <v>-263.41145833333331</v>
      </c>
      <c r="F30" s="14">
        <f t="shared" si="3"/>
        <v>-526.82291666666663</v>
      </c>
      <c r="G30" s="14">
        <f t="shared" si="4"/>
        <v>-1053.6458333333333</v>
      </c>
      <c r="H30" s="14">
        <f t="shared" si="5"/>
        <v>-2107.2916666666665</v>
      </c>
      <c r="I30" s="14">
        <f t="shared" si="6"/>
        <v>-3160.9375</v>
      </c>
      <c r="J30" s="13">
        <f t="shared" si="7"/>
        <v>2634.1145833333335</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row>
    <row r="32" spans="1:91" x14ac:dyDescent="0.35">
      <c r="A32" s="8" t="s">
        <v>24</v>
      </c>
    </row>
    <row r="33" spans="1:10" ht="46.5" x14ac:dyDescent="0.35">
      <c r="A33" s="7" t="s">
        <v>1</v>
      </c>
      <c r="B33" s="6" t="s">
        <v>31</v>
      </c>
      <c r="C33" s="6" t="s">
        <v>26</v>
      </c>
      <c r="D33" s="6" t="s">
        <v>38</v>
      </c>
      <c r="E33" s="6" t="s">
        <v>33</v>
      </c>
      <c r="F33" s="6" t="s">
        <v>32</v>
      </c>
      <c r="G33" s="6" t="s">
        <v>34</v>
      </c>
      <c r="H33" s="6" t="s">
        <v>35</v>
      </c>
      <c r="I33" s="6" t="s">
        <v>37</v>
      </c>
      <c r="J33" s="6" t="s">
        <v>39</v>
      </c>
    </row>
    <row r="34" spans="1:10" x14ac:dyDescent="0.35">
      <c r="A34" s="26" t="s">
        <v>2</v>
      </c>
      <c r="B34" s="24">
        <v>3717000</v>
      </c>
      <c r="C34" s="24">
        <f>SUM(B34)*0.6</f>
        <v>2230200</v>
      </c>
      <c r="D34" s="25">
        <f>0.7*SUM(C34)*0.048/12</f>
        <v>6244.56</v>
      </c>
      <c r="E34" s="16">
        <f>-0.7*SUM(C34)*0.0025/12</f>
        <v>-325.23750000000001</v>
      </c>
      <c r="F34" s="16">
        <f>-0.7*SUM(C34)*0.005/12</f>
        <v>-650.47500000000002</v>
      </c>
      <c r="G34" s="16">
        <f>-0.7*SUM(C34)*0.01/12</f>
        <v>-1300.95</v>
      </c>
      <c r="H34" s="16">
        <f>-0.7*SUM(C34)*0.02/12</f>
        <v>-2601.9</v>
      </c>
      <c r="I34" s="16">
        <f>-0.7*SUM(C34)*0.03/12</f>
        <v>-3902.85</v>
      </c>
      <c r="J34" s="25">
        <f>0.7*C34*0.025/12</f>
        <v>3252.375</v>
      </c>
    </row>
    <row r="35" spans="1:10" x14ac:dyDescent="0.35">
      <c r="A35" t="s">
        <v>3</v>
      </c>
      <c r="B35" s="20">
        <v>6799000</v>
      </c>
      <c r="C35" s="20">
        <f t="shared" ref="C35:C55" si="9">SUM(B35)*0.6</f>
        <v>4079400</v>
      </c>
      <c r="D35" s="11">
        <f>0.7*SUM(C35)*0.048/12</f>
        <v>11422.32</v>
      </c>
      <c r="E35" s="12">
        <f>-0.7*SUM(C35)*0.0025/12</f>
        <v>-594.91250000000002</v>
      </c>
      <c r="F35" s="12">
        <f>-0.7*SUM(C35)*0.005/12</f>
        <v>-1189.825</v>
      </c>
      <c r="G35" s="12">
        <f>-0.7*SUM(C35)*0.01/12</f>
        <v>-2379.65</v>
      </c>
      <c r="H35" s="12">
        <f>-0.7*SUM(C35)*0.02/12</f>
        <v>-4759.3</v>
      </c>
      <c r="I35" s="12">
        <f>-0.7*SUM(C35)*0.03/12</f>
        <v>-7138.95</v>
      </c>
      <c r="J35" s="11">
        <f>0.7*C35*0.025/12</f>
        <v>5949.125</v>
      </c>
    </row>
    <row r="36" spans="1:10" x14ac:dyDescent="0.35">
      <c r="A36" s="22" t="s">
        <v>4</v>
      </c>
      <c r="B36" s="23">
        <v>3699000</v>
      </c>
      <c r="C36" s="23">
        <f t="shared" si="9"/>
        <v>2219400</v>
      </c>
      <c r="D36" s="18">
        <f>0.7*SUM(C36)*0.048/12</f>
        <v>6214.32</v>
      </c>
      <c r="E36" s="17">
        <f>-0.7*SUM(C36)*0.0025/12</f>
        <v>-323.66250000000002</v>
      </c>
      <c r="F36" s="17">
        <f>-0.7*SUM(C36)*0.005/12</f>
        <v>-647.32500000000005</v>
      </c>
      <c r="G36" s="17">
        <f>-0.7*SUM(C36)*0.01/12</f>
        <v>-1294.6500000000001</v>
      </c>
      <c r="H36" s="17">
        <f>-0.7*SUM(C36)*0.02/12</f>
        <v>-2589.3000000000002</v>
      </c>
      <c r="I36" s="17">
        <f>-0.7*SUM(C36)*0.03/12</f>
        <v>-3883.9500000000003</v>
      </c>
      <c r="J36" s="18">
        <f>0.7*C36*0.025/12</f>
        <v>3236.625</v>
      </c>
    </row>
    <row r="37" spans="1:10" x14ac:dyDescent="0.35">
      <c r="A37" t="s">
        <v>5</v>
      </c>
      <c r="B37" s="20">
        <v>3175000</v>
      </c>
      <c r="C37" s="20">
        <f t="shared" si="9"/>
        <v>1905000</v>
      </c>
      <c r="D37" s="11">
        <f>0.7*SUM(C37)*0.048/12</f>
        <v>5334</v>
      </c>
      <c r="E37" s="12">
        <f>-0.7*SUM(C37)*0.0025/12</f>
        <v>-277.8125</v>
      </c>
      <c r="F37" s="12">
        <f>-0.7*SUM(C37)*0.005/12</f>
        <v>-555.625</v>
      </c>
      <c r="G37" s="12">
        <f>-0.7*SUM(C37)*0.01/12</f>
        <v>-1111.25</v>
      </c>
      <c r="H37" s="12">
        <f>-0.7*SUM(C37)*0.02/12</f>
        <v>-2222.5</v>
      </c>
      <c r="I37" s="12">
        <f>-0.7*SUM(C37)*0.03/12</f>
        <v>-3333.75</v>
      </c>
      <c r="J37" s="11">
        <f>0.7*C37*0.025/12</f>
        <v>2778.125</v>
      </c>
    </row>
    <row r="38" spans="1:10" x14ac:dyDescent="0.35">
      <c r="A38" s="22" t="s">
        <v>6</v>
      </c>
      <c r="B38" s="23">
        <v>3267000</v>
      </c>
      <c r="C38" s="23">
        <f t="shared" si="9"/>
        <v>1960200</v>
      </c>
      <c r="D38" s="18">
        <f>0.7*SUM(C38)*0.048/12</f>
        <v>5488.56</v>
      </c>
      <c r="E38" s="17">
        <f t="shared" ref="E38:E55" si="10">-0.7*SUM(C38)*0.0025/12</f>
        <v>-285.86250000000001</v>
      </c>
      <c r="F38" s="17">
        <f t="shared" ref="F38:F55" si="11">-0.7*SUM(C38)*0.005/12</f>
        <v>-571.72500000000002</v>
      </c>
      <c r="G38" s="17">
        <f t="shared" ref="G38:G55" si="12">-0.7*SUM(C38)*0.01/12</f>
        <v>-1143.45</v>
      </c>
      <c r="H38" s="17">
        <f t="shared" ref="H38:H55" si="13">-0.7*SUM(C38)*0.02/12</f>
        <v>-2286.9</v>
      </c>
      <c r="I38" s="17">
        <f t="shared" ref="I38:I55" si="14">-0.7*SUM(C38)*0.03/12</f>
        <v>-3430.35</v>
      </c>
      <c r="J38" s="18">
        <f t="shared" ref="J38:J55" si="15">0.7*C38*0.025/12</f>
        <v>2858.625</v>
      </c>
    </row>
    <row r="39" spans="1:10" x14ac:dyDescent="0.35">
      <c r="A39" t="s">
        <v>7</v>
      </c>
      <c r="B39" s="20">
        <v>2541000</v>
      </c>
      <c r="C39" s="20">
        <f t="shared" si="9"/>
        <v>1524600</v>
      </c>
      <c r="D39" s="11">
        <f t="shared" ref="D39:D55" si="16">0.7*SUM(C39)*0.048/12</f>
        <v>4268.88</v>
      </c>
      <c r="E39" s="12">
        <f t="shared" si="10"/>
        <v>-222.33750000000001</v>
      </c>
      <c r="F39" s="12">
        <f t="shared" si="11"/>
        <v>-444.67500000000001</v>
      </c>
      <c r="G39" s="12">
        <f t="shared" si="12"/>
        <v>-889.35</v>
      </c>
      <c r="H39" s="12">
        <f t="shared" si="13"/>
        <v>-1778.7</v>
      </c>
      <c r="I39" s="12">
        <f t="shared" si="14"/>
        <v>-2668.0499999999997</v>
      </c>
      <c r="J39" s="11">
        <f t="shared" si="15"/>
        <v>2223.375</v>
      </c>
    </row>
    <row r="40" spans="1:10" x14ac:dyDescent="0.35">
      <c r="A40" s="22" t="s">
        <v>8</v>
      </c>
      <c r="B40" s="23">
        <v>2053000</v>
      </c>
      <c r="C40" s="23">
        <f t="shared" si="9"/>
        <v>1231800</v>
      </c>
      <c r="D40" s="18">
        <f t="shared" si="16"/>
        <v>3449.0400000000004</v>
      </c>
      <c r="E40" s="17">
        <f t="shared" si="10"/>
        <v>-179.63750000000002</v>
      </c>
      <c r="F40" s="17">
        <f t="shared" si="11"/>
        <v>-359.27500000000003</v>
      </c>
      <c r="G40" s="17">
        <f t="shared" si="12"/>
        <v>-718.55000000000007</v>
      </c>
      <c r="H40" s="17">
        <f t="shared" si="13"/>
        <v>-1437.1000000000001</v>
      </c>
      <c r="I40" s="17">
        <f t="shared" si="14"/>
        <v>-2155.65</v>
      </c>
      <c r="J40" s="18">
        <f t="shared" si="15"/>
        <v>1796.375</v>
      </c>
    </row>
    <row r="41" spans="1:10" x14ac:dyDescent="0.35">
      <c r="A41" t="s">
        <v>9</v>
      </c>
      <c r="B41" s="20">
        <v>2103000</v>
      </c>
      <c r="C41" s="20">
        <f t="shared" si="9"/>
        <v>1261800</v>
      </c>
      <c r="D41" s="11">
        <f t="shared" si="16"/>
        <v>3533.0400000000004</v>
      </c>
      <c r="E41" s="12">
        <f t="shared" si="10"/>
        <v>-184.01250000000002</v>
      </c>
      <c r="F41" s="12">
        <f t="shared" si="11"/>
        <v>-368.02500000000003</v>
      </c>
      <c r="G41" s="12">
        <f t="shared" si="12"/>
        <v>-736.05000000000007</v>
      </c>
      <c r="H41" s="12">
        <f t="shared" si="13"/>
        <v>-1472.1000000000001</v>
      </c>
      <c r="I41" s="12">
        <f t="shared" si="14"/>
        <v>-2208.15</v>
      </c>
      <c r="J41" s="11">
        <f t="shared" si="15"/>
        <v>1840.125</v>
      </c>
    </row>
    <row r="42" spans="1:10" x14ac:dyDescent="0.35">
      <c r="A42" s="22" t="s">
        <v>10</v>
      </c>
      <c r="B42" s="23">
        <v>3765000</v>
      </c>
      <c r="C42" s="23">
        <f t="shared" si="9"/>
        <v>2259000</v>
      </c>
      <c r="D42" s="18">
        <f t="shared" si="16"/>
        <v>6325.2000000000007</v>
      </c>
      <c r="E42" s="17">
        <f t="shared" si="10"/>
        <v>-329.4375</v>
      </c>
      <c r="F42" s="17">
        <f t="shared" si="11"/>
        <v>-658.875</v>
      </c>
      <c r="G42" s="17">
        <f t="shared" si="12"/>
        <v>-1317.75</v>
      </c>
      <c r="H42" s="17">
        <f t="shared" si="13"/>
        <v>-2635.5</v>
      </c>
      <c r="I42" s="17">
        <f t="shared" si="14"/>
        <v>-3953.25</v>
      </c>
      <c r="J42" s="18">
        <f t="shared" si="15"/>
        <v>3294.375</v>
      </c>
    </row>
    <row r="43" spans="1:10" x14ac:dyDescent="0.35">
      <c r="A43" t="s">
        <v>11</v>
      </c>
      <c r="B43" s="20">
        <v>2043000</v>
      </c>
      <c r="C43" s="20">
        <f t="shared" si="9"/>
        <v>1225800</v>
      </c>
      <c r="D43" s="11">
        <f t="shared" si="16"/>
        <v>3432.24</v>
      </c>
      <c r="E43" s="12">
        <f t="shared" si="10"/>
        <v>-178.76250000000002</v>
      </c>
      <c r="F43" s="12">
        <f t="shared" si="11"/>
        <v>-357.52500000000003</v>
      </c>
      <c r="G43" s="12">
        <f t="shared" si="12"/>
        <v>-715.05000000000007</v>
      </c>
      <c r="H43" s="12">
        <f t="shared" si="13"/>
        <v>-1430.1000000000001</v>
      </c>
      <c r="I43" s="12">
        <f t="shared" si="14"/>
        <v>-2145.15</v>
      </c>
      <c r="J43" s="11">
        <f t="shared" si="15"/>
        <v>1787.625</v>
      </c>
    </row>
    <row r="44" spans="1:10" x14ac:dyDescent="0.35">
      <c r="A44" s="22" t="s">
        <v>12</v>
      </c>
      <c r="B44" s="23">
        <v>3856000</v>
      </c>
      <c r="C44" s="23">
        <f t="shared" si="9"/>
        <v>2313600</v>
      </c>
      <c r="D44" s="18">
        <f t="shared" si="16"/>
        <v>6478.0800000000008</v>
      </c>
      <c r="E44" s="17">
        <f t="shared" si="10"/>
        <v>-337.40000000000003</v>
      </c>
      <c r="F44" s="17">
        <f t="shared" si="11"/>
        <v>-674.80000000000007</v>
      </c>
      <c r="G44" s="17">
        <f t="shared" si="12"/>
        <v>-1349.6000000000001</v>
      </c>
      <c r="H44" s="17">
        <f t="shared" si="13"/>
        <v>-2699.2000000000003</v>
      </c>
      <c r="I44" s="17">
        <f t="shared" si="14"/>
        <v>-4048.7999999999997</v>
      </c>
      <c r="J44" s="18">
        <f t="shared" si="15"/>
        <v>3374</v>
      </c>
    </row>
    <row r="45" spans="1:10" x14ac:dyDescent="0.35">
      <c r="A45" t="s">
        <v>13</v>
      </c>
      <c r="B45" s="20">
        <v>4164000</v>
      </c>
      <c r="C45" s="20">
        <f t="shared" si="9"/>
        <v>2498400</v>
      </c>
      <c r="D45" s="11">
        <f t="shared" si="16"/>
        <v>6995.52</v>
      </c>
      <c r="E45" s="12">
        <f t="shared" si="10"/>
        <v>-364.34999999999997</v>
      </c>
      <c r="F45" s="12">
        <f t="shared" si="11"/>
        <v>-728.69999999999993</v>
      </c>
      <c r="G45" s="12">
        <f t="shared" si="12"/>
        <v>-1457.3999999999999</v>
      </c>
      <c r="H45" s="12">
        <f t="shared" si="13"/>
        <v>-2914.7999999999997</v>
      </c>
      <c r="I45" s="12">
        <f t="shared" si="14"/>
        <v>-4372.2</v>
      </c>
      <c r="J45" s="11">
        <f t="shared" si="15"/>
        <v>3643.5</v>
      </c>
    </row>
    <row r="46" spans="1:10" x14ac:dyDescent="0.35">
      <c r="A46" s="22" t="s">
        <v>14</v>
      </c>
      <c r="B46" s="23">
        <v>3803000</v>
      </c>
      <c r="C46" s="23">
        <f t="shared" si="9"/>
        <v>2281800</v>
      </c>
      <c r="D46" s="18">
        <f t="shared" si="16"/>
        <v>6389.04</v>
      </c>
      <c r="E46" s="17">
        <f t="shared" si="10"/>
        <v>-332.76249999999999</v>
      </c>
      <c r="F46" s="17">
        <f t="shared" si="11"/>
        <v>-665.52499999999998</v>
      </c>
      <c r="G46" s="17">
        <f t="shared" si="12"/>
        <v>-1331.05</v>
      </c>
      <c r="H46" s="17">
        <f t="shared" si="13"/>
        <v>-2662.1</v>
      </c>
      <c r="I46" s="17">
        <f t="shared" si="14"/>
        <v>-3993.1499999999996</v>
      </c>
      <c r="J46" s="18">
        <f t="shared" si="15"/>
        <v>3327.625</v>
      </c>
    </row>
    <row r="47" spans="1:10" x14ac:dyDescent="0.35">
      <c r="A47" t="s">
        <v>15</v>
      </c>
      <c r="B47" s="20">
        <v>2153000</v>
      </c>
      <c r="C47" s="20">
        <f t="shared" si="9"/>
        <v>1291800</v>
      </c>
      <c r="D47" s="11">
        <f t="shared" si="16"/>
        <v>3617.0400000000004</v>
      </c>
      <c r="E47" s="12">
        <f t="shared" si="10"/>
        <v>-188.38750000000002</v>
      </c>
      <c r="F47" s="12">
        <f t="shared" si="11"/>
        <v>-376.77500000000003</v>
      </c>
      <c r="G47" s="12">
        <f t="shared" si="12"/>
        <v>-753.55000000000007</v>
      </c>
      <c r="H47" s="12">
        <f t="shared" si="13"/>
        <v>-1507.1000000000001</v>
      </c>
      <c r="I47" s="12">
        <f t="shared" si="14"/>
        <v>-2260.65</v>
      </c>
      <c r="J47" s="11">
        <f t="shared" si="15"/>
        <v>1883.875</v>
      </c>
    </row>
    <row r="48" spans="1:10" x14ac:dyDescent="0.35">
      <c r="A48" s="22" t="s">
        <v>16</v>
      </c>
      <c r="B48" s="23">
        <v>2471000</v>
      </c>
      <c r="C48" s="23">
        <f t="shared" si="9"/>
        <v>1482600</v>
      </c>
      <c r="D48" s="18">
        <f t="shared" si="16"/>
        <v>4151.28</v>
      </c>
      <c r="E48" s="17">
        <f t="shared" si="10"/>
        <v>-216.21249999999998</v>
      </c>
      <c r="F48" s="17">
        <f t="shared" si="11"/>
        <v>-432.42499999999995</v>
      </c>
      <c r="G48" s="17">
        <f t="shared" si="12"/>
        <v>-864.84999999999991</v>
      </c>
      <c r="H48" s="17">
        <f t="shared" si="13"/>
        <v>-1729.6999999999998</v>
      </c>
      <c r="I48" s="17">
        <f t="shared" si="14"/>
        <v>-2594.5499999999997</v>
      </c>
      <c r="J48" s="18">
        <f t="shared" si="15"/>
        <v>2162.125</v>
      </c>
    </row>
    <row r="49" spans="1:10" x14ac:dyDescent="0.35">
      <c r="A49" t="s">
        <v>17</v>
      </c>
      <c r="B49" s="20">
        <v>3025000</v>
      </c>
      <c r="C49" s="20">
        <f t="shared" si="9"/>
        <v>1815000</v>
      </c>
      <c r="D49" s="11">
        <f t="shared" si="16"/>
        <v>5082</v>
      </c>
      <c r="E49" s="12">
        <f t="shared" si="10"/>
        <v>-264.6875</v>
      </c>
      <c r="F49" s="12">
        <f t="shared" si="11"/>
        <v>-529.375</v>
      </c>
      <c r="G49" s="12">
        <f t="shared" si="12"/>
        <v>-1058.75</v>
      </c>
      <c r="H49" s="12">
        <f t="shared" si="13"/>
        <v>-2117.5</v>
      </c>
      <c r="I49" s="12">
        <f t="shared" si="14"/>
        <v>-3176.25</v>
      </c>
      <c r="J49" s="11">
        <f t="shared" si="15"/>
        <v>2646.875</v>
      </c>
    </row>
    <row r="50" spans="1:10" x14ac:dyDescent="0.35">
      <c r="A50" s="22" t="s">
        <v>18</v>
      </c>
      <c r="B50" s="23">
        <v>2211000</v>
      </c>
      <c r="C50" s="23">
        <f t="shared" si="9"/>
        <v>1326600</v>
      </c>
      <c r="D50" s="18">
        <f t="shared" si="16"/>
        <v>3714.4799999999996</v>
      </c>
      <c r="E50" s="17">
        <f t="shared" si="10"/>
        <v>-193.46249999999998</v>
      </c>
      <c r="F50" s="17">
        <f t="shared" si="11"/>
        <v>-386.92499999999995</v>
      </c>
      <c r="G50" s="17">
        <f t="shared" si="12"/>
        <v>-773.84999999999991</v>
      </c>
      <c r="H50" s="17">
        <f t="shared" si="13"/>
        <v>-1547.6999999999998</v>
      </c>
      <c r="I50" s="17">
        <f t="shared" si="14"/>
        <v>-2321.5499999999997</v>
      </c>
      <c r="J50" s="18">
        <f t="shared" si="15"/>
        <v>1934.625</v>
      </c>
    </row>
    <row r="51" spans="1:10" x14ac:dyDescent="0.35">
      <c r="A51" t="s">
        <v>19</v>
      </c>
      <c r="B51" s="20">
        <v>2063000</v>
      </c>
      <c r="C51" s="20">
        <f t="shared" si="9"/>
        <v>1237800</v>
      </c>
      <c r="D51" s="11">
        <f t="shared" si="16"/>
        <v>3465.84</v>
      </c>
      <c r="E51" s="12">
        <f t="shared" si="10"/>
        <v>-180.51250000000002</v>
      </c>
      <c r="F51" s="12">
        <f t="shared" si="11"/>
        <v>-361.02500000000003</v>
      </c>
      <c r="G51" s="12">
        <f t="shared" si="12"/>
        <v>-722.05000000000007</v>
      </c>
      <c r="H51" s="12">
        <f t="shared" si="13"/>
        <v>-1444.1000000000001</v>
      </c>
      <c r="I51" s="12">
        <f t="shared" si="14"/>
        <v>-2166.15</v>
      </c>
      <c r="J51" s="11">
        <f t="shared" si="15"/>
        <v>1805.125</v>
      </c>
    </row>
    <row r="52" spans="1:10" x14ac:dyDescent="0.35">
      <c r="A52" s="22" t="s">
        <v>20</v>
      </c>
      <c r="B52" s="23">
        <v>1750000</v>
      </c>
      <c r="C52" s="23">
        <f t="shared" si="9"/>
        <v>1050000</v>
      </c>
      <c r="D52" s="18">
        <f t="shared" si="16"/>
        <v>2940</v>
      </c>
      <c r="E52" s="17">
        <f t="shared" si="10"/>
        <v>-153.125</v>
      </c>
      <c r="F52" s="17">
        <f t="shared" si="11"/>
        <v>-306.25</v>
      </c>
      <c r="G52" s="17">
        <f t="shared" si="12"/>
        <v>-612.5</v>
      </c>
      <c r="H52" s="17">
        <f t="shared" si="13"/>
        <v>-1225</v>
      </c>
      <c r="I52" s="17">
        <f t="shared" si="14"/>
        <v>-1837.5</v>
      </c>
      <c r="J52" s="18">
        <f t="shared" si="15"/>
        <v>1531.25</v>
      </c>
    </row>
    <row r="53" spans="1:10" x14ac:dyDescent="0.35">
      <c r="A53" t="s">
        <v>21</v>
      </c>
      <c r="B53" s="20">
        <v>2670000</v>
      </c>
      <c r="C53" s="20">
        <f t="shared" si="9"/>
        <v>1602000</v>
      </c>
      <c r="D53" s="11">
        <f t="shared" si="16"/>
        <v>4485.6000000000004</v>
      </c>
      <c r="E53" s="12">
        <f t="shared" si="10"/>
        <v>-233.625</v>
      </c>
      <c r="F53" s="12">
        <f t="shared" si="11"/>
        <v>-467.25</v>
      </c>
      <c r="G53" s="12">
        <f t="shared" si="12"/>
        <v>-934.5</v>
      </c>
      <c r="H53" s="12">
        <f t="shared" si="13"/>
        <v>-1869</v>
      </c>
      <c r="I53" s="12">
        <f t="shared" si="14"/>
        <v>-2803.5</v>
      </c>
      <c r="J53" s="11">
        <f t="shared" si="15"/>
        <v>2336.25</v>
      </c>
    </row>
    <row r="54" spans="1:10" x14ac:dyDescent="0.35">
      <c r="A54" s="22" t="s">
        <v>22</v>
      </c>
      <c r="B54" s="23">
        <v>2684000</v>
      </c>
      <c r="C54" s="23">
        <f t="shared" si="9"/>
        <v>1610400</v>
      </c>
      <c r="D54" s="18">
        <f t="shared" si="16"/>
        <v>4509.12</v>
      </c>
      <c r="E54" s="17">
        <f t="shared" si="10"/>
        <v>-234.85000000000002</v>
      </c>
      <c r="F54" s="17">
        <f t="shared" si="11"/>
        <v>-469.70000000000005</v>
      </c>
      <c r="G54" s="17">
        <f t="shared" si="12"/>
        <v>-939.40000000000009</v>
      </c>
      <c r="H54" s="17">
        <f t="shared" si="13"/>
        <v>-1878.8000000000002</v>
      </c>
      <c r="I54" s="17">
        <f t="shared" si="14"/>
        <v>-2818.2000000000003</v>
      </c>
      <c r="J54" s="18">
        <f t="shared" si="15"/>
        <v>2348.5</v>
      </c>
    </row>
    <row r="55" spans="1:10" x14ac:dyDescent="0.35">
      <c r="A55" s="10" t="s">
        <v>23</v>
      </c>
      <c r="B55" s="21">
        <v>2125000</v>
      </c>
      <c r="C55" s="21">
        <f t="shared" si="9"/>
        <v>1275000</v>
      </c>
      <c r="D55" s="13">
        <f t="shared" si="16"/>
        <v>3570</v>
      </c>
      <c r="E55" s="14">
        <f t="shared" si="10"/>
        <v>-185.9375</v>
      </c>
      <c r="F55" s="14">
        <f t="shared" si="11"/>
        <v>-371.875</v>
      </c>
      <c r="G55" s="14">
        <f t="shared" si="12"/>
        <v>-743.75</v>
      </c>
      <c r="H55" s="14">
        <f t="shared" si="13"/>
        <v>-1487.5</v>
      </c>
      <c r="I55" s="14">
        <f t="shared" si="14"/>
        <v>-2231.25</v>
      </c>
      <c r="J55" s="13">
        <f t="shared" si="15"/>
        <v>1859.375</v>
      </c>
    </row>
    <row r="57" spans="1:10" x14ac:dyDescent="0.35">
      <c r="A57" s="8" t="s">
        <v>27</v>
      </c>
    </row>
    <row r="58" spans="1:10" ht="46.5" x14ac:dyDescent="0.35">
      <c r="A58" s="7" t="s">
        <v>1</v>
      </c>
      <c r="B58" s="6" t="s">
        <v>31</v>
      </c>
      <c r="C58" s="6" t="s">
        <v>28</v>
      </c>
      <c r="D58" s="6" t="s">
        <v>38</v>
      </c>
      <c r="E58" s="6" t="s">
        <v>33</v>
      </c>
      <c r="F58" s="6" t="s">
        <v>32</v>
      </c>
      <c r="G58" s="6" t="s">
        <v>34</v>
      </c>
      <c r="H58" s="6" t="s">
        <v>35</v>
      </c>
      <c r="I58" s="6" t="s">
        <v>37</v>
      </c>
      <c r="J58" s="6" t="s">
        <v>39</v>
      </c>
    </row>
    <row r="59" spans="1:10" x14ac:dyDescent="0.35">
      <c r="A59" s="26" t="s">
        <v>2</v>
      </c>
      <c r="B59" s="24">
        <v>3717000</v>
      </c>
      <c r="C59" s="24">
        <f>SUM(B59)*0.4</f>
        <v>1486800</v>
      </c>
      <c r="D59" s="25">
        <f>0.7*SUM(C59)*0.048/12</f>
        <v>4163.04</v>
      </c>
      <c r="E59" s="16">
        <f>-0.7*SUM(C59)*0.0025/12</f>
        <v>-216.82499999999996</v>
      </c>
      <c r="F59" s="16">
        <f>-0.7*SUM(C59)*0.005/12</f>
        <v>-433.64999999999992</v>
      </c>
      <c r="G59" s="16">
        <f>-0.7*SUM(C59)*0.01/12</f>
        <v>-867.29999999999984</v>
      </c>
      <c r="H59" s="16">
        <f>-0.7*SUM(C59)*0.02/12</f>
        <v>-1734.5999999999997</v>
      </c>
      <c r="I59" s="16">
        <f>-0.7*SUM(C59)*0.03/12</f>
        <v>-2601.8999999999996</v>
      </c>
      <c r="J59" s="25">
        <f>0.7*C59*0.025/12</f>
        <v>2168.25</v>
      </c>
    </row>
    <row r="60" spans="1:10" x14ac:dyDescent="0.35">
      <c r="A60" t="s">
        <v>3</v>
      </c>
      <c r="B60" s="20">
        <v>6799000</v>
      </c>
      <c r="C60" s="20">
        <f t="shared" ref="C60:C80" si="17">SUM(B60)*0.4</f>
        <v>2719600</v>
      </c>
      <c r="D60" s="11">
        <f>0.7*SUM(C60)*0.048/12</f>
        <v>7614.88</v>
      </c>
      <c r="E60" s="12">
        <f>-0.7*SUM(C60)*0.0025/12</f>
        <v>-396.60833333333329</v>
      </c>
      <c r="F60" s="12">
        <f>-0.7*SUM(C60)*0.005/12</f>
        <v>-793.21666666666658</v>
      </c>
      <c r="G60" s="12">
        <f>-0.7*SUM(C60)*0.01/12</f>
        <v>-1586.4333333333332</v>
      </c>
      <c r="H60" s="12">
        <f>-0.7*SUM(C60)*0.02/12</f>
        <v>-3172.8666666666663</v>
      </c>
      <c r="I60" s="12">
        <f>-0.7*SUM(C60)*0.03/12</f>
        <v>-4759.2999999999993</v>
      </c>
      <c r="J60" s="11">
        <f>0.7*C60*0.025/12</f>
        <v>3966.0833333333335</v>
      </c>
    </row>
    <row r="61" spans="1:10" x14ac:dyDescent="0.35">
      <c r="A61" s="22" t="s">
        <v>4</v>
      </c>
      <c r="B61" s="23">
        <v>3699000</v>
      </c>
      <c r="C61" s="23">
        <f t="shared" si="17"/>
        <v>1479600</v>
      </c>
      <c r="D61" s="18">
        <f>0.7*SUM(C61)*0.048/12</f>
        <v>4142.88</v>
      </c>
      <c r="E61" s="17">
        <f>-0.7*SUM(C61)*0.0025/12</f>
        <v>-215.77499999999998</v>
      </c>
      <c r="F61" s="17">
        <f>-0.7*SUM(C61)*0.005/12</f>
        <v>-431.54999999999995</v>
      </c>
      <c r="G61" s="17">
        <f>-0.7*SUM(C61)*0.01/12</f>
        <v>-863.09999999999991</v>
      </c>
      <c r="H61" s="17">
        <f>-0.7*SUM(C61)*0.02/12</f>
        <v>-1726.1999999999998</v>
      </c>
      <c r="I61" s="17">
        <f>-0.7*SUM(C61)*0.03/12</f>
        <v>-2589.2999999999997</v>
      </c>
      <c r="J61" s="18">
        <f>0.7*C61*0.025/12</f>
        <v>2157.75</v>
      </c>
    </row>
    <row r="62" spans="1:10" x14ac:dyDescent="0.35">
      <c r="A62" t="s">
        <v>5</v>
      </c>
      <c r="B62" s="20">
        <v>3175000</v>
      </c>
      <c r="C62" s="20">
        <f t="shared" si="17"/>
        <v>1270000</v>
      </c>
      <c r="D62" s="11">
        <f>0.7*SUM(C62)*0.048/12</f>
        <v>3556</v>
      </c>
      <c r="E62" s="12">
        <f>-0.7*SUM(C62)*0.0025/12</f>
        <v>-185.20833333333334</v>
      </c>
      <c r="F62" s="12">
        <f>-0.7*SUM(C62)*0.005/12</f>
        <v>-370.41666666666669</v>
      </c>
      <c r="G62" s="12">
        <f>-0.7*SUM(C62)*0.01/12</f>
        <v>-740.83333333333337</v>
      </c>
      <c r="H62" s="12">
        <f>-0.7*SUM(C62)*0.02/12</f>
        <v>-1481.6666666666667</v>
      </c>
      <c r="I62" s="12">
        <f>-0.7*SUM(C62)*0.03/12</f>
        <v>-2222.5</v>
      </c>
      <c r="J62" s="11">
        <f>0.7*C62*0.025/12</f>
        <v>1852.0833333333333</v>
      </c>
    </row>
    <row r="63" spans="1:10" x14ac:dyDescent="0.35">
      <c r="A63" s="22" t="s">
        <v>6</v>
      </c>
      <c r="B63" s="23">
        <v>3267000</v>
      </c>
      <c r="C63" s="23">
        <f t="shared" si="17"/>
        <v>1306800</v>
      </c>
      <c r="D63" s="18">
        <f>0.7*SUM(C63)*0.048/12</f>
        <v>3659.0400000000004</v>
      </c>
      <c r="E63" s="17">
        <f t="shared" ref="E63:E80" si="18">-0.7*SUM(C63)*0.0025/12</f>
        <v>-190.57500000000002</v>
      </c>
      <c r="F63" s="17">
        <f t="shared" ref="F63:F80" si="19">-0.7*SUM(C63)*0.005/12</f>
        <v>-381.15000000000003</v>
      </c>
      <c r="G63" s="17">
        <f t="shared" ref="G63:G80" si="20">-0.7*SUM(C63)*0.01/12</f>
        <v>-762.30000000000007</v>
      </c>
      <c r="H63" s="17">
        <f t="shared" ref="H63:H80" si="21">-0.7*SUM(C63)*0.02/12</f>
        <v>-1524.6000000000001</v>
      </c>
      <c r="I63" s="17">
        <f t="shared" ref="I63:I80" si="22">-0.7*SUM(C63)*0.03/12</f>
        <v>-2286.9</v>
      </c>
      <c r="J63" s="18">
        <f t="shared" ref="J63:J80" si="23">0.7*C63*0.025/12</f>
        <v>1905.75</v>
      </c>
    </row>
    <row r="64" spans="1:10" x14ac:dyDescent="0.35">
      <c r="A64" t="s">
        <v>7</v>
      </c>
      <c r="B64" s="20">
        <v>2541000</v>
      </c>
      <c r="C64" s="20">
        <f t="shared" si="17"/>
        <v>1016400</v>
      </c>
      <c r="D64" s="11">
        <f t="shared" ref="D64:D80" si="24">0.7*SUM(C64)*0.048/12</f>
        <v>2845.92</v>
      </c>
      <c r="E64" s="12">
        <f t="shared" si="18"/>
        <v>-148.22499999999999</v>
      </c>
      <c r="F64" s="12">
        <f t="shared" si="19"/>
        <v>-296.45</v>
      </c>
      <c r="G64" s="12">
        <f t="shared" si="20"/>
        <v>-592.9</v>
      </c>
      <c r="H64" s="12">
        <f t="shared" si="21"/>
        <v>-1185.8</v>
      </c>
      <c r="I64" s="12">
        <f t="shared" si="22"/>
        <v>-1778.6999999999998</v>
      </c>
      <c r="J64" s="11">
        <f t="shared" si="23"/>
        <v>1482.25</v>
      </c>
    </row>
    <row r="65" spans="1:10" x14ac:dyDescent="0.35">
      <c r="A65" s="22" t="s">
        <v>8</v>
      </c>
      <c r="B65" s="23">
        <v>2053000</v>
      </c>
      <c r="C65" s="23">
        <f t="shared" si="17"/>
        <v>821200</v>
      </c>
      <c r="D65" s="18">
        <f t="shared" si="24"/>
        <v>2299.36</v>
      </c>
      <c r="E65" s="17">
        <f t="shared" si="18"/>
        <v>-119.75833333333334</v>
      </c>
      <c r="F65" s="17">
        <f t="shared" si="19"/>
        <v>-239.51666666666668</v>
      </c>
      <c r="G65" s="17">
        <f t="shared" si="20"/>
        <v>-479.03333333333336</v>
      </c>
      <c r="H65" s="17">
        <f t="shared" si="21"/>
        <v>-958.06666666666672</v>
      </c>
      <c r="I65" s="17">
        <f t="shared" si="22"/>
        <v>-1437.1000000000001</v>
      </c>
      <c r="J65" s="18">
        <f t="shared" si="23"/>
        <v>1197.5833333333333</v>
      </c>
    </row>
    <row r="66" spans="1:10" x14ac:dyDescent="0.35">
      <c r="A66" t="s">
        <v>9</v>
      </c>
      <c r="B66" s="20">
        <v>2103000</v>
      </c>
      <c r="C66" s="20">
        <f t="shared" si="17"/>
        <v>841200</v>
      </c>
      <c r="D66" s="11">
        <f t="shared" si="24"/>
        <v>2355.36</v>
      </c>
      <c r="E66" s="12">
        <f t="shared" si="18"/>
        <v>-122.67500000000001</v>
      </c>
      <c r="F66" s="12">
        <f t="shared" si="19"/>
        <v>-245.35000000000002</v>
      </c>
      <c r="G66" s="12">
        <f t="shared" si="20"/>
        <v>-490.70000000000005</v>
      </c>
      <c r="H66" s="12">
        <f t="shared" si="21"/>
        <v>-981.40000000000009</v>
      </c>
      <c r="I66" s="12">
        <f t="shared" si="22"/>
        <v>-1472.1000000000001</v>
      </c>
      <c r="J66" s="11">
        <f t="shared" si="23"/>
        <v>1226.75</v>
      </c>
    </row>
    <row r="67" spans="1:10" x14ac:dyDescent="0.35">
      <c r="A67" s="22" t="s">
        <v>10</v>
      </c>
      <c r="B67" s="23">
        <v>3765000</v>
      </c>
      <c r="C67" s="23">
        <f t="shared" si="17"/>
        <v>1506000</v>
      </c>
      <c r="D67" s="18">
        <f t="shared" si="24"/>
        <v>4216.8</v>
      </c>
      <c r="E67" s="17">
        <f t="shared" si="18"/>
        <v>-219.625</v>
      </c>
      <c r="F67" s="17">
        <f t="shared" si="19"/>
        <v>-439.25</v>
      </c>
      <c r="G67" s="17">
        <f t="shared" si="20"/>
        <v>-878.5</v>
      </c>
      <c r="H67" s="17">
        <f t="shared" si="21"/>
        <v>-1757</v>
      </c>
      <c r="I67" s="17">
        <f t="shared" si="22"/>
        <v>-2635.5</v>
      </c>
      <c r="J67" s="18">
        <f t="shared" si="23"/>
        <v>2196.25</v>
      </c>
    </row>
    <row r="68" spans="1:10" x14ac:dyDescent="0.35">
      <c r="A68" t="s">
        <v>11</v>
      </c>
      <c r="B68" s="20">
        <v>2043000</v>
      </c>
      <c r="C68" s="20">
        <f t="shared" si="17"/>
        <v>817200</v>
      </c>
      <c r="D68" s="11">
        <f t="shared" si="24"/>
        <v>2288.1600000000003</v>
      </c>
      <c r="E68" s="12">
        <f t="shared" si="18"/>
        <v>-119.17500000000001</v>
      </c>
      <c r="F68" s="12">
        <f t="shared" si="19"/>
        <v>-238.35000000000002</v>
      </c>
      <c r="G68" s="12">
        <f t="shared" si="20"/>
        <v>-476.70000000000005</v>
      </c>
      <c r="H68" s="12">
        <f t="shared" si="21"/>
        <v>-953.40000000000009</v>
      </c>
      <c r="I68" s="12">
        <f t="shared" si="22"/>
        <v>-1430.1000000000001</v>
      </c>
      <c r="J68" s="11">
        <f t="shared" si="23"/>
        <v>1191.75</v>
      </c>
    </row>
    <row r="69" spans="1:10" x14ac:dyDescent="0.35">
      <c r="A69" s="22" t="s">
        <v>12</v>
      </c>
      <c r="B69" s="23">
        <v>3856000</v>
      </c>
      <c r="C69" s="23">
        <f t="shared" si="17"/>
        <v>1542400</v>
      </c>
      <c r="D69" s="18">
        <f t="shared" si="24"/>
        <v>4318.72</v>
      </c>
      <c r="E69" s="17">
        <f t="shared" si="18"/>
        <v>-224.93333333333337</v>
      </c>
      <c r="F69" s="17">
        <f t="shared" si="19"/>
        <v>-449.86666666666673</v>
      </c>
      <c r="G69" s="17">
        <f t="shared" si="20"/>
        <v>-899.73333333333346</v>
      </c>
      <c r="H69" s="17">
        <f t="shared" si="21"/>
        <v>-1799.4666666666669</v>
      </c>
      <c r="I69" s="17">
        <f t="shared" si="22"/>
        <v>-2699.2</v>
      </c>
      <c r="J69" s="18">
        <f t="shared" si="23"/>
        <v>2249.3333333333335</v>
      </c>
    </row>
    <row r="70" spans="1:10" x14ac:dyDescent="0.35">
      <c r="A70" t="s">
        <v>13</v>
      </c>
      <c r="B70" s="20">
        <v>4164000</v>
      </c>
      <c r="C70" s="20">
        <f t="shared" si="17"/>
        <v>1665600</v>
      </c>
      <c r="D70" s="11">
        <f t="shared" si="24"/>
        <v>4663.68</v>
      </c>
      <c r="E70" s="12">
        <f t="shared" si="18"/>
        <v>-242.9</v>
      </c>
      <c r="F70" s="12">
        <f t="shared" si="19"/>
        <v>-485.8</v>
      </c>
      <c r="G70" s="12">
        <f t="shared" si="20"/>
        <v>-971.6</v>
      </c>
      <c r="H70" s="12">
        <f t="shared" si="21"/>
        <v>-1943.2</v>
      </c>
      <c r="I70" s="12">
        <f t="shared" si="22"/>
        <v>-2914.7999999999997</v>
      </c>
      <c r="J70" s="11">
        <f t="shared" si="23"/>
        <v>2429</v>
      </c>
    </row>
    <row r="71" spans="1:10" x14ac:dyDescent="0.35">
      <c r="A71" s="22" t="s">
        <v>14</v>
      </c>
      <c r="B71" s="23">
        <v>3803000</v>
      </c>
      <c r="C71" s="23">
        <f t="shared" si="17"/>
        <v>1521200</v>
      </c>
      <c r="D71" s="18">
        <f t="shared" si="24"/>
        <v>4259.3599999999997</v>
      </c>
      <c r="E71" s="17">
        <f t="shared" si="18"/>
        <v>-221.84166666666667</v>
      </c>
      <c r="F71" s="17">
        <f t="shared" si="19"/>
        <v>-443.68333333333334</v>
      </c>
      <c r="G71" s="17">
        <f t="shared" si="20"/>
        <v>-887.36666666666667</v>
      </c>
      <c r="H71" s="17">
        <f t="shared" si="21"/>
        <v>-1774.7333333333333</v>
      </c>
      <c r="I71" s="17">
        <f t="shared" si="22"/>
        <v>-2662.1</v>
      </c>
      <c r="J71" s="18">
        <f t="shared" si="23"/>
        <v>2218.4166666666665</v>
      </c>
    </row>
    <row r="72" spans="1:10" x14ac:dyDescent="0.35">
      <c r="A72" t="s">
        <v>15</v>
      </c>
      <c r="B72" s="20">
        <v>2153000</v>
      </c>
      <c r="C72" s="20">
        <f t="shared" si="17"/>
        <v>861200</v>
      </c>
      <c r="D72" s="11">
        <f t="shared" si="24"/>
        <v>2411.36</v>
      </c>
      <c r="E72" s="12">
        <f t="shared" si="18"/>
        <v>-125.59166666666668</v>
      </c>
      <c r="F72" s="12">
        <f t="shared" si="19"/>
        <v>-251.18333333333337</v>
      </c>
      <c r="G72" s="12">
        <f t="shared" si="20"/>
        <v>-502.36666666666673</v>
      </c>
      <c r="H72" s="12">
        <f t="shared" si="21"/>
        <v>-1004.7333333333335</v>
      </c>
      <c r="I72" s="12">
        <f t="shared" si="22"/>
        <v>-1507.1000000000001</v>
      </c>
      <c r="J72" s="11">
        <f t="shared" si="23"/>
        <v>1255.9166666666667</v>
      </c>
    </row>
    <row r="73" spans="1:10" x14ac:dyDescent="0.35">
      <c r="A73" s="22" t="s">
        <v>16</v>
      </c>
      <c r="B73" s="23">
        <v>2471000</v>
      </c>
      <c r="C73" s="23">
        <f t="shared" si="17"/>
        <v>988400</v>
      </c>
      <c r="D73" s="18">
        <f t="shared" si="24"/>
        <v>2767.52</v>
      </c>
      <c r="E73" s="17">
        <f t="shared" si="18"/>
        <v>-144.14166666666668</v>
      </c>
      <c r="F73" s="17">
        <f t="shared" si="19"/>
        <v>-288.28333333333336</v>
      </c>
      <c r="G73" s="17">
        <f t="shared" si="20"/>
        <v>-576.56666666666672</v>
      </c>
      <c r="H73" s="17">
        <f t="shared" si="21"/>
        <v>-1153.1333333333334</v>
      </c>
      <c r="I73" s="17">
        <f t="shared" si="22"/>
        <v>-1729.6999999999998</v>
      </c>
      <c r="J73" s="18">
        <f t="shared" si="23"/>
        <v>1441.4166666666667</v>
      </c>
    </row>
    <row r="74" spans="1:10" x14ac:dyDescent="0.35">
      <c r="A74" t="s">
        <v>17</v>
      </c>
      <c r="B74" s="20">
        <v>3025000</v>
      </c>
      <c r="C74" s="20">
        <f t="shared" si="17"/>
        <v>1210000</v>
      </c>
      <c r="D74" s="11">
        <f t="shared" si="24"/>
        <v>3388</v>
      </c>
      <c r="E74" s="12">
        <f t="shared" si="18"/>
        <v>-176.45833333333334</v>
      </c>
      <c r="F74" s="12">
        <f t="shared" si="19"/>
        <v>-352.91666666666669</v>
      </c>
      <c r="G74" s="12">
        <f t="shared" si="20"/>
        <v>-705.83333333333337</v>
      </c>
      <c r="H74" s="12">
        <f t="shared" si="21"/>
        <v>-1411.6666666666667</v>
      </c>
      <c r="I74" s="12">
        <f t="shared" si="22"/>
        <v>-2117.5</v>
      </c>
      <c r="J74" s="11">
        <f t="shared" si="23"/>
        <v>1764.5833333333333</v>
      </c>
    </row>
    <row r="75" spans="1:10" x14ac:dyDescent="0.35">
      <c r="A75" s="22" t="s">
        <v>18</v>
      </c>
      <c r="B75" s="23">
        <v>2211000</v>
      </c>
      <c r="C75" s="23">
        <f t="shared" si="17"/>
        <v>884400</v>
      </c>
      <c r="D75" s="18">
        <f t="shared" si="24"/>
        <v>2476.3200000000002</v>
      </c>
      <c r="E75" s="17">
        <f t="shared" si="18"/>
        <v>-128.97499999999999</v>
      </c>
      <c r="F75" s="17">
        <f t="shared" si="19"/>
        <v>-257.95</v>
      </c>
      <c r="G75" s="17">
        <f t="shared" si="20"/>
        <v>-515.9</v>
      </c>
      <c r="H75" s="17">
        <f t="shared" si="21"/>
        <v>-1031.8</v>
      </c>
      <c r="I75" s="17">
        <f t="shared" si="22"/>
        <v>-1547.6999999999998</v>
      </c>
      <c r="J75" s="18">
        <f t="shared" si="23"/>
        <v>1289.75</v>
      </c>
    </row>
    <row r="76" spans="1:10" x14ac:dyDescent="0.35">
      <c r="A76" t="s">
        <v>19</v>
      </c>
      <c r="B76" s="20">
        <v>2063000</v>
      </c>
      <c r="C76" s="20">
        <f t="shared" si="17"/>
        <v>825200</v>
      </c>
      <c r="D76" s="11">
        <f t="shared" si="24"/>
        <v>2310.56</v>
      </c>
      <c r="E76" s="12">
        <f t="shared" si="18"/>
        <v>-120.34166666666668</v>
      </c>
      <c r="F76" s="12">
        <f t="shared" si="19"/>
        <v>-240.68333333333337</v>
      </c>
      <c r="G76" s="12">
        <f t="shared" si="20"/>
        <v>-481.36666666666673</v>
      </c>
      <c r="H76" s="12">
        <f t="shared" si="21"/>
        <v>-962.73333333333346</v>
      </c>
      <c r="I76" s="12">
        <f t="shared" si="22"/>
        <v>-1444.1000000000001</v>
      </c>
      <c r="J76" s="11">
        <f t="shared" si="23"/>
        <v>1203.4166666666667</v>
      </c>
    </row>
    <row r="77" spans="1:10" x14ac:dyDescent="0.35">
      <c r="A77" s="22" t="s">
        <v>20</v>
      </c>
      <c r="B77" s="23">
        <v>1750000</v>
      </c>
      <c r="C77" s="23">
        <f t="shared" si="17"/>
        <v>700000</v>
      </c>
      <c r="D77" s="18">
        <f t="shared" si="24"/>
        <v>1959.9999999999998</v>
      </c>
      <c r="E77" s="17">
        <f t="shared" si="18"/>
        <v>-102.08333333333331</v>
      </c>
      <c r="F77" s="17">
        <f t="shared" si="19"/>
        <v>-204.16666666666663</v>
      </c>
      <c r="G77" s="17">
        <f t="shared" si="20"/>
        <v>-408.33333333333326</v>
      </c>
      <c r="H77" s="17">
        <f t="shared" si="21"/>
        <v>-816.66666666666652</v>
      </c>
      <c r="I77" s="17">
        <f t="shared" si="22"/>
        <v>-1224.9999999999998</v>
      </c>
      <c r="J77" s="18">
        <f t="shared" si="23"/>
        <v>1020.8333333333334</v>
      </c>
    </row>
    <row r="78" spans="1:10" x14ac:dyDescent="0.35">
      <c r="A78" t="s">
        <v>21</v>
      </c>
      <c r="B78" s="20">
        <v>2670000</v>
      </c>
      <c r="C78" s="20">
        <f t="shared" si="17"/>
        <v>1068000</v>
      </c>
      <c r="D78" s="11">
        <f t="shared" si="24"/>
        <v>2990.4</v>
      </c>
      <c r="E78" s="12">
        <f t="shared" si="18"/>
        <v>-155.75</v>
      </c>
      <c r="F78" s="12">
        <f t="shared" si="19"/>
        <v>-311.5</v>
      </c>
      <c r="G78" s="12">
        <f t="shared" si="20"/>
        <v>-623</v>
      </c>
      <c r="H78" s="12">
        <f t="shared" si="21"/>
        <v>-1246</v>
      </c>
      <c r="I78" s="12">
        <f t="shared" si="22"/>
        <v>-1869</v>
      </c>
      <c r="J78" s="11">
        <f t="shared" si="23"/>
        <v>1557.5</v>
      </c>
    </row>
    <row r="79" spans="1:10" x14ac:dyDescent="0.35">
      <c r="A79" s="22" t="s">
        <v>22</v>
      </c>
      <c r="B79" s="23">
        <v>2684000</v>
      </c>
      <c r="C79" s="23">
        <f t="shared" si="17"/>
        <v>1073600</v>
      </c>
      <c r="D79" s="18">
        <f t="shared" si="24"/>
        <v>3006.08</v>
      </c>
      <c r="E79" s="17">
        <f t="shared" si="18"/>
        <v>-156.56666666666666</v>
      </c>
      <c r="F79" s="17">
        <f t="shared" si="19"/>
        <v>-313.13333333333333</v>
      </c>
      <c r="G79" s="17">
        <f t="shared" si="20"/>
        <v>-626.26666666666665</v>
      </c>
      <c r="H79" s="17">
        <f t="shared" si="21"/>
        <v>-1252.5333333333333</v>
      </c>
      <c r="I79" s="17">
        <f t="shared" si="22"/>
        <v>-1878.8</v>
      </c>
      <c r="J79" s="18">
        <f t="shared" si="23"/>
        <v>1565.6666666666667</v>
      </c>
    </row>
    <row r="80" spans="1:10" x14ac:dyDescent="0.35">
      <c r="A80" s="10" t="s">
        <v>23</v>
      </c>
      <c r="B80" s="21">
        <v>2125000</v>
      </c>
      <c r="C80" s="21">
        <f t="shared" si="17"/>
        <v>850000</v>
      </c>
      <c r="D80" s="13">
        <f t="shared" si="24"/>
        <v>2380</v>
      </c>
      <c r="E80" s="14">
        <f t="shared" si="18"/>
        <v>-123.95833333333333</v>
      </c>
      <c r="F80" s="14">
        <f t="shared" si="19"/>
        <v>-247.91666666666666</v>
      </c>
      <c r="G80" s="14">
        <f t="shared" si="20"/>
        <v>-495.83333333333331</v>
      </c>
      <c r="H80" s="14">
        <f t="shared" si="21"/>
        <v>-991.66666666666663</v>
      </c>
      <c r="I80" s="14">
        <f t="shared" si="22"/>
        <v>-1487.5</v>
      </c>
      <c r="J80" s="13">
        <f t="shared" si="23"/>
        <v>1239.5833333333333</v>
      </c>
    </row>
    <row r="82" spans="1:3" x14ac:dyDescent="0.35">
      <c r="A82" t="s">
        <v>30</v>
      </c>
    </row>
    <row r="84" spans="1:3" x14ac:dyDescent="0.35">
      <c r="A84" s="19"/>
      <c r="C84" s="1"/>
    </row>
    <row r="85" spans="1:3" x14ac:dyDescent="0.35">
      <c r="A85" s="19"/>
      <c r="C85" s="1"/>
    </row>
    <row r="86" spans="1:3" x14ac:dyDescent="0.35">
      <c r="A86" s="19"/>
      <c r="C86" s="1"/>
    </row>
    <row r="87" spans="1:3" x14ac:dyDescent="0.35">
      <c r="A87" s="19"/>
      <c r="C87" s="1"/>
    </row>
    <row r="88" spans="1:3" x14ac:dyDescent="0.35">
      <c r="A88" s="19"/>
      <c r="C88" s="1"/>
    </row>
    <row r="89" spans="1:3" x14ac:dyDescent="0.35">
      <c r="A89" s="19"/>
      <c r="C89" s="1"/>
    </row>
    <row r="90" spans="1:3" x14ac:dyDescent="0.35">
      <c r="A90" s="19"/>
      <c r="C90" s="1"/>
    </row>
    <row r="91" spans="1:3" x14ac:dyDescent="0.35">
      <c r="A91" s="19"/>
      <c r="C91" s="1"/>
    </row>
    <row r="92" spans="1:3" x14ac:dyDescent="0.35">
      <c r="A92" s="19"/>
      <c r="C92" s="1"/>
    </row>
    <row r="93" spans="1:3" x14ac:dyDescent="0.35">
      <c r="A93" s="19"/>
      <c r="C93" s="1"/>
    </row>
    <row r="94" spans="1:3" x14ac:dyDescent="0.35">
      <c r="A94" s="19"/>
      <c r="C94" s="1"/>
    </row>
    <row r="95" spans="1:3" x14ac:dyDescent="0.35">
      <c r="A95" s="19"/>
      <c r="C95" s="1"/>
    </row>
    <row r="96" spans="1:3" x14ac:dyDescent="0.35">
      <c r="A96" s="19"/>
      <c r="C96" s="1"/>
    </row>
    <row r="97" spans="1:3" x14ac:dyDescent="0.35">
      <c r="A97" s="19"/>
      <c r="C97" s="1"/>
    </row>
    <row r="98" spans="1:3" x14ac:dyDescent="0.35">
      <c r="A98" s="19"/>
      <c r="C98" s="1"/>
    </row>
    <row r="99" spans="1:3" x14ac:dyDescent="0.35">
      <c r="A99" s="19"/>
      <c r="C99" s="1"/>
    </row>
    <row r="100" spans="1:3" x14ac:dyDescent="0.35">
      <c r="A100" s="19"/>
      <c r="C100" s="1"/>
    </row>
    <row r="101" spans="1:3" x14ac:dyDescent="0.35">
      <c r="A101" s="19"/>
      <c r="C101" s="1"/>
    </row>
    <row r="102" spans="1:3" x14ac:dyDescent="0.35">
      <c r="A102" s="19"/>
      <c r="C102" s="1"/>
    </row>
    <row r="103" spans="1:3" x14ac:dyDescent="0.35">
      <c r="A103" s="19"/>
      <c r="C103" s="1"/>
    </row>
    <row r="104" spans="1:3" x14ac:dyDescent="0.35">
      <c r="A104" s="19"/>
      <c r="C104" s="1"/>
    </row>
    <row r="105" spans="1:3" x14ac:dyDescent="0.35">
      <c r="A105" s="19"/>
      <c r="C105" s="1"/>
    </row>
  </sheetData>
  <pageMargins left="0.7" right="0.7" top="0.75" bottom="0.75" header="0.3" footer="0.3"/>
  <pageSetup paperSize="9"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52C1-0489-554E-91BD-843376CA1C8C}">
  <sheetPr>
    <pageSetUpPr fitToPage="1"/>
  </sheetPr>
  <dimension ref="A1:J105"/>
  <sheetViews>
    <sheetView workbookViewId="0">
      <selection activeCell="A2" sqref="A2"/>
    </sheetView>
  </sheetViews>
  <sheetFormatPr defaultColWidth="11.08203125" defaultRowHeight="15.5" x14ac:dyDescent="0.35"/>
  <cols>
    <col min="1" max="1" width="20" customWidth="1"/>
    <col min="2" max="2" width="16" customWidth="1"/>
    <col min="3" max="3" width="19.08203125" customWidth="1"/>
    <col min="4" max="4" width="24.5" customWidth="1"/>
    <col min="5" max="5" width="19.83203125" customWidth="1"/>
    <col min="6" max="10" width="19.58203125" customWidth="1"/>
  </cols>
  <sheetData>
    <row r="1" spans="1:10" ht="21" x14ac:dyDescent="0.5">
      <c r="A1" s="4" t="s">
        <v>40</v>
      </c>
    </row>
    <row r="2" spans="1:10" ht="15.65" customHeight="1" x14ac:dyDescent="0.5">
      <c r="A2" s="4"/>
    </row>
    <row r="3" spans="1:10" ht="15.65" customHeight="1" x14ac:dyDescent="0.35">
      <c r="A3" s="15" t="s">
        <v>36</v>
      </c>
    </row>
    <row r="4" spans="1:10" ht="15.65" customHeight="1" x14ac:dyDescent="0.5">
      <c r="A4" s="4"/>
    </row>
    <row r="5" spans="1:10" x14ac:dyDescent="0.35">
      <c r="A5" s="3" t="s">
        <v>29</v>
      </c>
    </row>
    <row r="7" spans="1:10" x14ac:dyDescent="0.35">
      <c r="A7" s="3" t="s">
        <v>25</v>
      </c>
    </row>
    <row r="8" spans="1:10" s="2" customFormat="1" ht="46.5" x14ac:dyDescent="0.35">
      <c r="A8" s="7" t="s">
        <v>1</v>
      </c>
      <c r="B8" s="6" t="s">
        <v>31</v>
      </c>
      <c r="C8" s="6" t="s">
        <v>0</v>
      </c>
      <c r="D8" s="6" t="s">
        <v>38</v>
      </c>
      <c r="E8" s="6" t="s">
        <v>33</v>
      </c>
      <c r="F8" s="6" t="s">
        <v>32</v>
      </c>
      <c r="G8" s="6" t="s">
        <v>34</v>
      </c>
      <c r="H8" s="6" t="s">
        <v>35</v>
      </c>
      <c r="I8" s="6" t="s">
        <v>37</v>
      </c>
      <c r="J8" s="6" t="s">
        <v>39</v>
      </c>
    </row>
    <row r="9" spans="1:10" s="3" customFormat="1" x14ac:dyDescent="0.35">
      <c r="A9" s="26" t="s">
        <v>2</v>
      </c>
      <c r="B9" s="25">
        <v>2841000</v>
      </c>
      <c r="C9" s="25">
        <f>SUM(B9)*0.85</f>
        <v>2414850</v>
      </c>
      <c r="D9" s="25">
        <f>0.7*SUM(C9)*0.048/12</f>
        <v>6761.5800000000008</v>
      </c>
      <c r="E9" s="16">
        <f>-0.7*SUM(C9)*0.0025/12</f>
        <v>-352.16562500000003</v>
      </c>
      <c r="F9" s="16">
        <f>-0.7*SUM(C9)*0.005/12</f>
        <v>-704.33125000000007</v>
      </c>
      <c r="G9" s="16">
        <f>-0.7*SUM(C9)*0.01/12</f>
        <v>-1408.6625000000001</v>
      </c>
      <c r="H9" s="16">
        <f>-0.7*SUM(C9)*0.02/12</f>
        <v>-2817.3250000000003</v>
      </c>
      <c r="I9" s="16">
        <f>-0.7*SUM(C9)*0.03/12</f>
        <v>-4225.9875000000002</v>
      </c>
      <c r="J9" s="25">
        <f>0.7*C9*0.025/12</f>
        <v>3521.65625</v>
      </c>
    </row>
    <row r="10" spans="1:10" x14ac:dyDescent="0.35">
      <c r="A10" t="s">
        <v>3</v>
      </c>
      <c r="B10" s="11">
        <v>4036000</v>
      </c>
      <c r="C10" s="11">
        <f t="shared" ref="C10:C30" si="0">SUM(B10)*0.85</f>
        <v>3430600</v>
      </c>
      <c r="D10" s="11">
        <f>0.7*SUM(C10)*0.048/12</f>
        <v>9605.68</v>
      </c>
      <c r="E10" s="12">
        <f>-0.7*SUM(C10)*0.0025/12</f>
        <v>-500.29583333333335</v>
      </c>
      <c r="F10" s="12">
        <f>-0.7*SUM(C10)*0.005/12</f>
        <v>-1000.5916666666667</v>
      </c>
      <c r="G10" s="12">
        <f>-0.7*SUM(C10)*0.01/12</f>
        <v>-2001.1833333333334</v>
      </c>
      <c r="H10" s="12">
        <f>-0.7*SUM(C10)*0.02/12</f>
        <v>-4002.3666666666668</v>
      </c>
      <c r="I10" s="12">
        <f>-0.7*SUM(C10)*0.03/12</f>
        <v>-6003.5499999999993</v>
      </c>
      <c r="J10" s="11">
        <f>0.7*C10*0.025/12</f>
        <v>5002.958333333333</v>
      </c>
    </row>
    <row r="11" spans="1:10" x14ac:dyDescent="0.35">
      <c r="A11" s="22" t="s">
        <v>4</v>
      </c>
      <c r="B11" s="18">
        <v>2294000</v>
      </c>
      <c r="C11" s="18">
        <f t="shared" si="0"/>
        <v>1949900</v>
      </c>
      <c r="D11" s="18">
        <f>0.7*SUM(C11)*0.048/12</f>
        <v>5459.72</v>
      </c>
      <c r="E11" s="17">
        <f>-0.7*SUM(C11)*0.0025/12</f>
        <v>-284.36041666666671</v>
      </c>
      <c r="F11" s="17">
        <f>-0.7*SUM(C11)*0.005/12</f>
        <v>-568.72083333333342</v>
      </c>
      <c r="G11" s="17">
        <f>-0.7*SUM(C11)*0.01/12</f>
        <v>-1137.4416666666668</v>
      </c>
      <c r="H11" s="17">
        <f>-0.7*SUM(C11)*0.02/12</f>
        <v>-2274.8833333333337</v>
      </c>
      <c r="I11" s="17">
        <f>-0.7*SUM(C11)*0.03/12</f>
        <v>-3412.3250000000003</v>
      </c>
      <c r="J11" s="18">
        <f>0.7*C11*0.025/12</f>
        <v>2843.6041666666665</v>
      </c>
    </row>
    <row r="12" spans="1:10" x14ac:dyDescent="0.35">
      <c r="A12" t="s">
        <v>5</v>
      </c>
      <c r="B12" s="11">
        <v>1596000</v>
      </c>
      <c r="C12" s="11">
        <f t="shared" si="0"/>
        <v>1356600</v>
      </c>
      <c r="D12" s="11">
        <f>0.7*SUM(C12)*0.048/12</f>
        <v>3798.4799999999996</v>
      </c>
      <c r="E12" s="12">
        <f>-0.7*SUM(C12)*0.0025/12</f>
        <v>-197.83749999999998</v>
      </c>
      <c r="F12" s="12">
        <f>-0.7*SUM(C12)*0.005/12</f>
        <v>-395.67499999999995</v>
      </c>
      <c r="G12" s="12">
        <f>-0.7*SUM(C12)*0.01/12</f>
        <v>-791.34999999999991</v>
      </c>
      <c r="H12" s="12">
        <f>-0.7*SUM(C12)*0.02/12</f>
        <v>-1582.6999999999998</v>
      </c>
      <c r="I12" s="12">
        <f>-0.7*SUM(C12)*0.03/12</f>
        <v>-2374.0499999999997</v>
      </c>
      <c r="J12" s="11">
        <f>0.7*C12*0.025/12</f>
        <v>1978.375</v>
      </c>
    </row>
    <row r="13" spans="1:10" x14ac:dyDescent="0.35">
      <c r="A13" s="22" t="s">
        <v>6</v>
      </c>
      <c r="B13" s="18">
        <v>1818000</v>
      </c>
      <c r="C13" s="18">
        <f t="shared" si="0"/>
        <v>1545300</v>
      </c>
      <c r="D13" s="18">
        <f>0.7*SUM(C13)*0.048/12</f>
        <v>4326.84</v>
      </c>
      <c r="E13" s="17">
        <f t="shared" ref="E13:E30" si="1">-0.7*SUM(C13)*0.0025/12</f>
        <v>-225.35625000000002</v>
      </c>
      <c r="F13" s="17">
        <f t="shared" ref="F13:F30" si="2">-0.7*SUM(C13)*0.005/12</f>
        <v>-450.71250000000003</v>
      </c>
      <c r="G13" s="17">
        <f t="shared" ref="G13:G30" si="3">-0.7*SUM(C13)*0.01/12</f>
        <v>-901.42500000000007</v>
      </c>
      <c r="H13" s="17">
        <f t="shared" ref="H13:H30" si="4">-0.7*SUM(C13)*0.02/12</f>
        <v>-1802.8500000000001</v>
      </c>
      <c r="I13" s="17">
        <f t="shared" ref="I13:I30" si="5">-0.7*SUM(C13)*0.03/12</f>
        <v>-2704.2750000000001</v>
      </c>
      <c r="J13" s="18">
        <f t="shared" ref="J13:J30" si="6">0.7*C13*0.025/12</f>
        <v>2253.5625</v>
      </c>
    </row>
    <row r="14" spans="1:10" x14ac:dyDescent="0.35">
      <c r="A14" t="s">
        <v>7</v>
      </c>
      <c r="B14" s="11">
        <v>1733000</v>
      </c>
      <c r="C14" s="11">
        <f t="shared" si="0"/>
        <v>1473050</v>
      </c>
      <c r="D14" s="11">
        <f t="shared" ref="D14:D30" si="7">0.7*SUM(C14)*0.048/12</f>
        <v>4124.54</v>
      </c>
      <c r="E14" s="12">
        <f t="shared" si="1"/>
        <v>-214.81979166666665</v>
      </c>
      <c r="F14" s="12">
        <f t="shared" si="2"/>
        <v>-429.63958333333329</v>
      </c>
      <c r="G14" s="12">
        <f t="shared" si="3"/>
        <v>-859.27916666666658</v>
      </c>
      <c r="H14" s="12">
        <f t="shared" si="4"/>
        <v>-1718.5583333333332</v>
      </c>
      <c r="I14" s="12">
        <f t="shared" si="5"/>
        <v>-2577.8374999999996</v>
      </c>
      <c r="J14" s="11">
        <f t="shared" si="6"/>
        <v>2148.1979166666665</v>
      </c>
    </row>
    <row r="15" spans="1:10" x14ac:dyDescent="0.35">
      <c r="A15" s="22" t="s">
        <v>8</v>
      </c>
      <c r="B15" s="18">
        <v>1666000</v>
      </c>
      <c r="C15" s="18">
        <f t="shared" si="0"/>
        <v>1416100</v>
      </c>
      <c r="D15" s="18">
        <f t="shared" si="7"/>
        <v>3965.0799999999995</v>
      </c>
      <c r="E15" s="17">
        <f t="shared" si="1"/>
        <v>-206.51458333333332</v>
      </c>
      <c r="F15" s="17">
        <f t="shared" si="2"/>
        <v>-413.02916666666664</v>
      </c>
      <c r="G15" s="17">
        <f t="shared" si="3"/>
        <v>-826.05833333333328</v>
      </c>
      <c r="H15" s="17">
        <f t="shared" si="4"/>
        <v>-1652.1166666666666</v>
      </c>
      <c r="I15" s="17">
        <f t="shared" si="5"/>
        <v>-2478.1749999999997</v>
      </c>
      <c r="J15" s="18">
        <f t="shared" si="6"/>
        <v>2065.1458333333335</v>
      </c>
    </row>
    <row r="16" spans="1:10" x14ac:dyDescent="0.35">
      <c r="A16" t="s">
        <v>9</v>
      </c>
      <c r="B16" s="11">
        <v>1375000</v>
      </c>
      <c r="C16" s="11">
        <f t="shared" si="0"/>
        <v>1168750</v>
      </c>
      <c r="D16" s="11">
        <f t="shared" si="7"/>
        <v>3272.5</v>
      </c>
      <c r="E16" s="12">
        <f t="shared" si="1"/>
        <v>-170.44270833333334</v>
      </c>
      <c r="F16" s="12">
        <f t="shared" si="2"/>
        <v>-340.88541666666669</v>
      </c>
      <c r="G16" s="12">
        <f t="shared" si="3"/>
        <v>-681.77083333333337</v>
      </c>
      <c r="H16" s="12">
        <f t="shared" si="4"/>
        <v>-1363.5416666666667</v>
      </c>
      <c r="I16" s="12">
        <f t="shared" si="5"/>
        <v>-2045.3125</v>
      </c>
      <c r="J16" s="11">
        <f t="shared" si="6"/>
        <v>1704.4270833333333</v>
      </c>
    </row>
    <row r="17" spans="1:10" x14ac:dyDescent="0.35">
      <c r="A17" s="22" t="s">
        <v>10</v>
      </c>
      <c r="B17" s="18">
        <v>2396000</v>
      </c>
      <c r="C17" s="18">
        <f t="shared" si="0"/>
        <v>2036600</v>
      </c>
      <c r="D17" s="18">
        <f t="shared" si="7"/>
        <v>5702.48</v>
      </c>
      <c r="E17" s="17">
        <f t="shared" si="1"/>
        <v>-297.00416666666666</v>
      </c>
      <c r="F17" s="17">
        <f t="shared" si="2"/>
        <v>-594.00833333333333</v>
      </c>
      <c r="G17" s="17">
        <f t="shared" si="3"/>
        <v>-1188.0166666666667</v>
      </c>
      <c r="H17" s="17">
        <f t="shared" si="4"/>
        <v>-2376.0333333333333</v>
      </c>
      <c r="I17" s="17">
        <f t="shared" si="5"/>
        <v>-3564.0499999999997</v>
      </c>
      <c r="J17" s="18">
        <f t="shared" si="6"/>
        <v>2970.0416666666665</v>
      </c>
    </row>
    <row r="18" spans="1:10" x14ac:dyDescent="0.35">
      <c r="A18" t="s">
        <v>11</v>
      </c>
      <c r="B18" s="11">
        <v>1344000</v>
      </c>
      <c r="C18" s="11">
        <f t="shared" si="0"/>
        <v>1142400</v>
      </c>
      <c r="D18" s="11">
        <f t="shared" si="7"/>
        <v>3198.72</v>
      </c>
      <c r="E18" s="12">
        <f t="shared" si="1"/>
        <v>-166.6</v>
      </c>
      <c r="F18" s="12">
        <f t="shared" si="2"/>
        <v>-333.2</v>
      </c>
      <c r="G18" s="12">
        <f t="shared" si="3"/>
        <v>-666.4</v>
      </c>
      <c r="H18" s="12">
        <f t="shared" si="4"/>
        <v>-1332.8</v>
      </c>
      <c r="I18" s="12">
        <f t="shared" si="5"/>
        <v>-1999.1999999999998</v>
      </c>
      <c r="J18" s="11">
        <f t="shared" si="6"/>
        <v>1666</v>
      </c>
    </row>
    <row r="19" spans="1:10" x14ac:dyDescent="0.35">
      <c r="A19" s="22" t="s">
        <v>12</v>
      </c>
      <c r="B19" s="18">
        <v>2176000</v>
      </c>
      <c r="C19" s="18">
        <f t="shared" si="0"/>
        <v>1849600</v>
      </c>
      <c r="D19" s="18">
        <f t="shared" si="7"/>
        <v>5178.88</v>
      </c>
      <c r="E19" s="17">
        <f t="shared" si="1"/>
        <v>-269.73333333333335</v>
      </c>
      <c r="F19" s="17">
        <f t="shared" si="2"/>
        <v>-539.4666666666667</v>
      </c>
      <c r="G19" s="17">
        <f t="shared" si="3"/>
        <v>-1078.9333333333334</v>
      </c>
      <c r="H19" s="17">
        <f t="shared" si="4"/>
        <v>-2157.8666666666668</v>
      </c>
      <c r="I19" s="17">
        <f t="shared" si="5"/>
        <v>-3236.7999999999997</v>
      </c>
      <c r="J19" s="18">
        <f t="shared" si="6"/>
        <v>2697.3333333333335</v>
      </c>
    </row>
    <row r="20" spans="1:10" x14ac:dyDescent="0.35">
      <c r="A20" t="s">
        <v>13</v>
      </c>
      <c r="B20" s="11">
        <v>2472000</v>
      </c>
      <c r="C20" s="11">
        <f t="shared" si="0"/>
        <v>2101200</v>
      </c>
      <c r="D20" s="11">
        <f t="shared" si="7"/>
        <v>5883.3600000000006</v>
      </c>
      <c r="E20" s="12">
        <f t="shared" si="1"/>
        <v>-306.42500000000001</v>
      </c>
      <c r="F20" s="12">
        <f t="shared" si="2"/>
        <v>-612.85</v>
      </c>
      <c r="G20" s="12">
        <f t="shared" si="3"/>
        <v>-1225.7</v>
      </c>
      <c r="H20" s="12">
        <f t="shared" si="4"/>
        <v>-2451.4</v>
      </c>
      <c r="I20" s="12">
        <f t="shared" si="5"/>
        <v>-3677.1</v>
      </c>
      <c r="J20" s="11">
        <f t="shared" si="6"/>
        <v>3064.25</v>
      </c>
    </row>
    <row r="21" spans="1:10" x14ac:dyDescent="0.35">
      <c r="A21" s="22" t="s">
        <v>14</v>
      </c>
      <c r="B21" s="18">
        <v>2524000</v>
      </c>
      <c r="C21" s="18">
        <f t="shared" si="0"/>
        <v>2145400</v>
      </c>
      <c r="D21" s="18">
        <f t="shared" si="7"/>
        <v>6007.12</v>
      </c>
      <c r="E21" s="17">
        <f t="shared" si="1"/>
        <v>-312.87083333333334</v>
      </c>
      <c r="F21" s="17">
        <f t="shared" si="2"/>
        <v>-625.74166666666667</v>
      </c>
      <c r="G21" s="17">
        <f t="shared" si="3"/>
        <v>-1251.4833333333333</v>
      </c>
      <c r="H21" s="17">
        <f t="shared" si="4"/>
        <v>-2502.9666666666667</v>
      </c>
      <c r="I21" s="17">
        <f t="shared" si="5"/>
        <v>-3754.4500000000003</v>
      </c>
      <c r="J21" s="18">
        <f t="shared" si="6"/>
        <v>3128.7083333333335</v>
      </c>
    </row>
    <row r="22" spans="1:10" x14ac:dyDescent="0.35">
      <c r="A22" t="s">
        <v>15</v>
      </c>
      <c r="B22" s="11">
        <v>1529000</v>
      </c>
      <c r="C22" s="11">
        <f t="shared" si="0"/>
        <v>1299650</v>
      </c>
      <c r="D22" s="11">
        <f t="shared" si="7"/>
        <v>3639.02</v>
      </c>
      <c r="E22" s="12">
        <f t="shared" si="1"/>
        <v>-189.53229166666668</v>
      </c>
      <c r="F22" s="12">
        <f t="shared" si="2"/>
        <v>-379.06458333333336</v>
      </c>
      <c r="G22" s="12">
        <f t="shared" si="3"/>
        <v>-758.12916666666672</v>
      </c>
      <c r="H22" s="12">
        <f t="shared" si="4"/>
        <v>-1516.2583333333334</v>
      </c>
      <c r="I22" s="12">
        <f t="shared" si="5"/>
        <v>-2274.3874999999998</v>
      </c>
      <c r="J22" s="11">
        <f t="shared" si="6"/>
        <v>1895.3229166666667</v>
      </c>
    </row>
    <row r="23" spans="1:10" x14ac:dyDescent="0.35">
      <c r="A23" s="22" t="s">
        <v>16</v>
      </c>
      <c r="B23" s="18">
        <v>1472000</v>
      </c>
      <c r="C23" s="18">
        <f t="shared" si="0"/>
        <v>1251200</v>
      </c>
      <c r="D23" s="18">
        <f t="shared" si="7"/>
        <v>3503.36</v>
      </c>
      <c r="E23" s="17">
        <f t="shared" si="1"/>
        <v>-182.46666666666667</v>
      </c>
      <c r="F23" s="17">
        <f t="shared" si="2"/>
        <v>-364.93333333333334</v>
      </c>
      <c r="G23" s="17">
        <f t="shared" si="3"/>
        <v>-729.86666666666667</v>
      </c>
      <c r="H23" s="17">
        <f t="shared" si="4"/>
        <v>-1459.7333333333333</v>
      </c>
      <c r="I23" s="17">
        <f t="shared" si="5"/>
        <v>-2189.6</v>
      </c>
      <c r="J23" s="18">
        <f t="shared" si="6"/>
        <v>1824.6666666666667</v>
      </c>
    </row>
    <row r="24" spans="1:10" x14ac:dyDescent="0.35">
      <c r="A24" t="s">
        <v>17</v>
      </c>
      <c r="B24" s="11">
        <v>1445000</v>
      </c>
      <c r="C24" s="11">
        <f>SUM(B24)*0.85</f>
        <v>1228250</v>
      </c>
      <c r="D24" s="11">
        <f t="shared" si="7"/>
        <v>3439.1000000000004</v>
      </c>
      <c r="E24" s="12">
        <f t="shared" si="1"/>
        <v>-179.11979166666666</v>
      </c>
      <c r="F24" s="12">
        <f t="shared" si="2"/>
        <v>-358.23958333333331</v>
      </c>
      <c r="G24" s="12">
        <f t="shared" si="3"/>
        <v>-716.47916666666663</v>
      </c>
      <c r="H24" s="12">
        <f t="shared" si="4"/>
        <v>-1432.9583333333333</v>
      </c>
      <c r="I24" s="12">
        <f t="shared" si="5"/>
        <v>-2149.4375</v>
      </c>
      <c r="J24" s="11">
        <f t="shared" si="6"/>
        <v>1791.1979166666667</v>
      </c>
    </row>
    <row r="25" spans="1:10" x14ac:dyDescent="0.35">
      <c r="A25" s="22" t="s">
        <v>18</v>
      </c>
      <c r="B25" s="18">
        <v>1437000</v>
      </c>
      <c r="C25" s="18">
        <f t="shared" si="0"/>
        <v>1221450</v>
      </c>
      <c r="D25" s="18">
        <f t="shared" si="7"/>
        <v>3420.06</v>
      </c>
      <c r="E25" s="17">
        <f t="shared" si="1"/>
        <v>-178.12812499999998</v>
      </c>
      <c r="F25" s="17">
        <f t="shared" si="2"/>
        <v>-356.25624999999997</v>
      </c>
      <c r="G25" s="17">
        <f t="shared" si="3"/>
        <v>-712.51249999999993</v>
      </c>
      <c r="H25" s="17">
        <f t="shared" si="4"/>
        <v>-1425.0249999999999</v>
      </c>
      <c r="I25" s="17">
        <f t="shared" si="5"/>
        <v>-2137.5374999999999</v>
      </c>
      <c r="J25" s="18">
        <f t="shared" si="6"/>
        <v>1781.28125</v>
      </c>
    </row>
    <row r="26" spans="1:10" x14ac:dyDescent="0.35">
      <c r="A26" t="s">
        <v>19</v>
      </c>
      <c r="B26" s="11">
        <v>1306000</v>
      </c>
      <c r="C26" s="11">
        <f t="shared" si="0"/>
        <v>1110100</v>
      </c>
      <c r="D26" s="11">
        <f t="shared" si="7"/>
        <v>3108.28</v>
      </c>
      <c r="E26" s="12">
        <f t="shared" si="1"/>
        <v>-161.88958333333332</v>
      </c>
      <c r="F26" s="12">
        <f t="shared" si="2"/>
        <v>-323.77916666666664</v>
      </c>
      <c r="G26" s="12">
        <f t="shared" si="3"/>
        <v>-647.55833333333328</v>
      </c>
      <c r="H26" s="12">
        <f t="shared" si="4"/>
        <v>-1295.1166666666666</v>
      </c>
      <c r="I26" s="12">
        <f t="shared" si="5"/>
        <v>-1942.675</v>
      </c>
      <c r="J26" s="11">
        <f t="shared" si="6"/>
        <v>1618.8958333333333</v>
      </c>
    </row>
    <row r="27" spans="1:10" x14ac:dyDescent="0.35">
      <c r="A27" s="22" t="s">
        <v>20</v>
      </c>
      <c r="B27" s="18">
        <v>968000</v>
      </c>
      <c r="C27" s="18">
        <f t="shared" si="0"/>
        <v>822800</v>
      </c>
      <c r="D27" s="18">
        <f t="shared" si="7"/>
        <v>2303.84</v>
      </c>
      <c r="E27" s="17">
        <f t="shared" si="1"/>
        <v>-119.99166666666667</v>
      </c>
      <c r="F27" s="17">
        <f t="shared" si="2"/>
        <v>-239.98333333333335</v>
      </c>
      <c r="G27" s="17">
        <f t="shared" si="3"/>
        <v>-479.9666666666667</v>
      </c>
      <c r="H27" s="17">
        <f t="shared" si="4"/>
        <v>-959.93333333333339</v>
      </c>
      <c r="I27" s="17">
        <f t="shared" si="5"/>
        <v>-1439.8999999999999</v>
      </c>
      <c r="J27" s="18">
        <f t="shared" si="6"/>
        <v>1199.9166666666667</v>
      </c>
    </row>
    <row r="28" spans="1:10" x14ac:dyDescent="0.35">
      <c r="A28" t="s">
        <v>21</v>
      </c>
      <c r="B28" s="11">
        <v>2038000</v>
      </c>
      <c r="C28" s="11">
        <f t="shared" si="0"/>
        <v>1732300</v>
      </c>
      <c r="D28" s="11">
        <f t="shared" si="7"/>
        <v>4850.4399999999996</v>
      </c>
      <c r="E28" s="12">
        <f t="shared" si="1"/>
        <v>-252.62708333333333</v>
      </c>
      <c r="F28" s="12">
        <f t="shared" si="2"/>
        <v>-505.25416666666666</v>
      </c>
      <c r="G28" s="12">
        <f t="shared" si="3"/>
        <v>-1010.5083333333333</v>
      </c>
      <c r="H28" s="12">
        <f t="shared" si="4"/>
        <v>-2021.0166666666667</v>
      </c>
      <c r="I28" s="12">
        <f t="shared" si="5"/>
        <v>-3031.5249999999996</v>
      </c>
      <c r="J28" s="11">
        <f t="shared" si="6"/>
        <v>2526.2708333333335</v>
      </c>
    </row>
    <row r="29" spans="1:10" x14ac:dyDescent="0.35">
      <c r="A29" s="22" t="s">
        <v>22</v>
      </c>
      <c r="B29" s="18">
        <v>1914000</v>
      </c>
      <c r="C29" s="18">
        <f t="shared" si="0"/>
        <v>1626900</v>
      </c>
      <c r="D29" s="18">
        <f t="shared" si="7"/>
        <v>4555.3200000000006</v>
      </c>
      <c r="E29" s="17">
        <f t="shared" si="1"/>
        <v>-237.25625000000002</v>
      </c>
      <c r="F29" s="17">
        <f t="shared" si="2"/>
        <v>-474.51250000000005</v>
      </c>
      <c r="G29" s="17">
        <f t="shared" si="3"/>
        <v>-949.02500000000009</v>
      </c>
      <c r="H29" s="17">
        <f t="shared" si="4"/>
        <v>-1898.0500000000002</v>
      </c>
      <c r="I29" s="17">
        <f t="shared" si="5"/>
        <v>-2847.0750000000003</v>
      </c>
      <c r="J29" s="18">
        <f t="shared" si="6"/>
        <v>2372.5625</v>
      </c>
    </row>
    <row r="30" spans="1:10" x14ac:dyDescent="0.35">
      <c r="A30" s="10" t="s">
        <v>23</v>
      </c>
      <c r="B30" s="13">
        <v>1412000</v>
      </c>
      <c r="C30" s="13">
        <f t="shared" si="0"/>
        <v>1200200</v>
      </c>
      <c r="D30" s="13">
        <f t="shared" si="7"/>
        <v>3360.56</v>
      </c>
      <c r="E30" s="14">
        <f t="shared" si="1"/>
        <v>-175.02916666666667</v>
      </c>
      <c r="F30" s="14">
        <f t="shared" si="2"/>
        <v>-350.05833333333334</v>
      </c>
      <c r="G30" s="14">
        <f t="shared" si="3"/>
        <v>-700.11666666666667</v>
      </c>
      <c r="H30" s="14">
        <f t="shared" si="4"/>
        <v>-1400.2333333333333</v>
      </c>
      <c r="I30" s="14">
        <f t="shared" si="5"/>
        <v>-2100.35</v>
      </c>
      <c r="J30" s="13">
        <f t="shared" si="6"/>
        <v>1750.2916666666667</v>
      </c>
    </row>
    <row r="31" spans="1:10" x14ac:dyDescent="0.35">
      <c r="F31" s="1"/>
      <c r="J31" s="1"/>
    </row>
    <row r="32" spans="1:10" x14ac:dyDescent="0.35">
      <c r="A32" s="3" t="s">
        <v>24</v>
      </c>
    </row>
    <row r="33" spans="1:10" ht="46.5" x14ac:dyDescent="0.35">
      <c r="A33" s="5" t="s">
        <v>1</v>
      </c>
      <c r="B33" s="6" t="s">
        <v>31</v>
      </c>
      <c r="C33" s="6" t="s">
        <v>26</v>
      </c>
      <c r="D33" s="6" t="s">
        <v>38</v>
      </c>
      <c r="E33" s="6" t="s">
        <v>33</v>
      </c>
      <c r="F33" s="6" t="s">
        <v>32</v>
      </c>
      <c r="G33" s="6" t="s">
        <v>34</v>
      </c>
      <c r="H33" s="6" t="s">
        <v>35</v>
      </c>
      <c r="I33" s="6" t="s">
        <v>37</v>
      </c>
      <c r="J33" s="6" t="s">
        <v>39</v>
      </c>
    </row>
    <row r="34" spans="1:10" s="3" customFormat="1" x14ac:dyDescent="0.35">
      <c r="A34" s="26" t="s">
        <v>2</v>
      </c>
      <c r="B34" s="25">
        <v>2841000</v>
      </c>
      <c r="C34" s="25">
        <f>SUM(B34)*0.6</f>
        <v>1704600</v>
      </c>
      <c r="D34" s="25">
        <f>0.7*SUM(C34)*0.048/12</f>
        <v>4772.88</v>
      </c>
      <c r="E34" s="16">
        <f>-0.7*SUM(C34)*0.0025/12</f>
        <v>-248.58750000000001</v>
      </c>
      <c r="F34" s="16">
        <f>-0.7*SUM(C34)*0.005/12</f>
        <v>-497.17500000000001</v>
      </c>
      <c r="G34" s="16">
        <f>-0.7*SUM(C34)*0.01/12</f>
        <v>-994.35</v>
      </c>
      <c r="H34" s="16">
        <f>-0.7*SUM(C34)*0.02/12</f>
        <v>-1988.7</v>
      </c>
      <c r="I34" s="16">
        <f>-0.7*SUM(C34)*0.03/12</f>
        <v>-2983.0499999999997</v>
      </c>
      <c r="J34" s="25">
        <f>0.7*C34*0.025/12</f>
        <v>2485.875</v>
      </c>
    </row>
    <row r="35" spans="1:10" x14ac:dyDescent="0.35">
      <c r="A35" t="s">
        <v>3</v>
      </c>
      <c r="B35" s="11">
        <v>4036000</v>
      </c>
      <c r="C35" s="11">
        <f>SUM(B35)*0.6</f>
        <v>2421600</v>
      </c>
      <c r="D35" s="11">
        <f>0.7*SUM(C35)*0.048/12</f>
        <v>6780.48</v>
      </c>
      <c r="E35" s="12">
        <f>-0.7*SUM(C35)*0.0025/12</f>
        <v>-353.15000000000003</v>
      </c>
      <c r="F35" s="12">
        <f>-0.7*SUM(C35)*0.005/12</f>
        <v>-706.30000000000007</v>
      </c>
      <c r="G35" s="12">
        <f>-0.7*SUM(C35)*0.01/12</f>
        <v>-1412.6000000000001</v>
      </c>
      <c r="H35" s="12">
        <f>-0.7*SUM(C35)*0.02/12</f>
        <v>-2825.2000000000003</v>
      </c>
      <c r="I35" s="12">
        <f>-0.7*SUM(C35)*0.03/12</f>
        <v>-4237.8</v>
      </c>
      <c r="J35" s="11">
        <f>0.7*C35*0.025/12</f>
        <v>3531.5</v>
      </c>
    </row>
    <row r="36" spans="1:10" x14ac:dyDescent="0.35">
      <c r="A36" s="22" t="s">
        <v>4</v>
      </c>
      <c r="B36" s="18">
        <v>2294000</v>
      </c>
      <c r="C36" s="18">
        <f t="shared" ref="C36:C54" si="8">SUM(B36)*0.6</f>
        <v>1376400</v>
      </c>
      <c r="D36" s="18">
        <f>0.7*SUM(C36)*0.048/12</f>
        <v>3853.9199999999996</v>
      </c>
      <c r="E36" s="17">
        <f>-0.7*SUM(C36)*0.0025/12</f>
        <v>-200.72499999999999</v>
      </c>
      <c r="F36" s="17">
        <f>-0.7*SUM(C36)*0.005/12</f>
        <v>-401.45</v>
      </c>
      <c r="G36" s="17">
        <f>-0.7*SUM(C36)*0.01/12</f>
        <v>-802.9</v>
      </c>
      <c r="H36" s="17">
        <f>-0.7*SUM(C36)*0.02/12</f>
        <v>-1605.8</v>
      </c>
      <c r="I36" s="17">
        <f>-0.7*SUM(C36)*0.03/12</f>
        <v>-2408.6999999999994</v>
      </c>
      <c r="J36" s="18">
        <f>0.7*C36*0.025/12</f>
        <v>2007.25</v>
      </c>
    </row>
    <row r="37" spans="1:10" x14ac:dyDescent="0.35">
      <c r="A37" t="s">
        <v>5</v>
      </c>
      <c r="B37" s="11">
        <v>1596000</v>
      </c>
      <c r="C37" s="11">
        <f t="shared" si="8"/>
        <v>957600</v>
      </c>
      <c r="D37" s="11">
        <f>0.7*SUM(C37)*0.048/12</f>
        <v>2681.28</v>
      </c>
      <c r="E37" s="12">
        <f>-0.7*SUM(C37)*0.0025/12</f>
        <v>-139.65</v>
      </c>
      <c r="F37" s="12">
        <f>-0.7*SUM(C37)*0.005/12</f>
        <v>-279.3</v>
      </c>
      <c r="G37" s="12">
        <f>-0.7*SUM(C37)*0.01/12</f>
        <v>-558.6</v>
      </c>
      <c r="H37" s="12">
        <f>-0.7*SUM(C37)*0.02/12</f>
        <v>-1117.2</v>
      </c>
      <c r="I37" s="12">
        <f>-0.7*SUM(C37)*0.03/12</f>
        <v>-1675.8</v>
      </c>
      <c r="J37" s="11">
        <f>0.7*C37*0.025/12</f>
        <v>1396.5</v>
      </c>
    </row>
    <row r="38" spans="1:10" x14ac:dyDescent="0.35">
      <c r="A38" s="22" t="s">
        <v>6</v>
      </c>
      <c r="B38" s="18">
        <v>1818000</v>
      </c>
      <c r="C38" s="18">
        <f t="shared" si="8"/>
        <v>1090800</v>
      </c>
      <c r="D38" s="18">
        <f>0.7*SUM(C38)*0.048/12</f>
        <v>3054.24</v>
      </c>
      <c r="E38" s="17">
        <f t="shared" ref="E38:E55" si="9">-0.7*SUM(C38)*0.0025/12</f>
        <v>-159.07500000000002</v>
      </c>
      <c r="F38" s="17">
        <f t="shared" ref="F38:F55" si="10">-0.7*SUM(C38)*0.005/12</f>
        <v>-318.15000000000003</v>
      </c>
      <c r="G38" s="17">
        <f t="shared" ref="G38:G55" si="11">-0.7*SUM(C38)*0.01/12</f>
        <v>-636.30000000000007</v>
      </c>
      <c r="H38" s="17">
        <f t="shared" ref="H38:H55" si="12">-0.7*SUM(C38)*0.02/12</f>
        <v>-1272.6000000000001</v>
      </c>
      <c r="I38" s="17">
        <f t="shared" ref="I38:I55" si="13">-0.7*SUM(C38)*0.03/12</f>
        <v>-1908.8999999999999</v>
      </c>
      <c r="J38" s="18">
        <f t="shared" ref="J38:J55" si="14">0.7*C38*0.025/12</f>
        <v>1590.75</v>
      </c>
    </row>
    <row r="39" spans="1:10" x14ac:dyDescent="0.35">
      <c r="A39" t="s">
        <v>7</v>
      </c>
      <c r="B39" s="11">
        <v>1733000</v>
      </c>
      <c r="C39" s="11">
        <f t="shared" si="8"/>
        <v>1039800</v>
      </c>
      <c r="D39" s="11">
        <f t="shared" ref="D39:D55" si="15">0.7*SUM(C39)*0.048/12</f>
        <v>2911.44</v>
      </c>
      <c r="E39" s="12">
        <f t="shared" si="9"/>
        <v>-151.63750000000002</v>
      </c>
      <c r="F39" s="12">
        <f t="shared" si="10"/>
        <v>-303.27500000000003</v>
      </c>
      <c r="G39" s="12">
        <f t="shared" si="11"/>
        <v>-606.55000000000007</v>
      </c>
      <c r="H39" s="12">
        <f t="shared" si="12"/>
        <v>-1213.1000000000001</v>
      </c>
      <c r="I39" s="12">
        <f t="shared" si="13"/>
        <v>-1819.6499999999999</v>
      </c>
      <c r="J39" s="11">
        <f t="shared" si="14"/>
        <v>1516.375</v>
      </c>
    </row>
    <row r="40" spans="1:10" x14ac:dyDescent="0.35">
      <c r="A40" s="22" t="s">
        <v>8</v>
      </c>
      <c r="B40" s="18">
        <v>1666000</v>
      </c>
      <c r="C40" s="18">
        <f t="shared" si="8"/>
        <v>999600</v>
      </c>
      <c r="D40" s="18">
        <f t="shared" si="15"/>
        <v>2798.8799999999997</v>
      </c>
      <c r="E40" s="17">
        <f t="shared" si="9"/>
        <v>-145.77500000000001</v>
      </c>
      <c r="F40" s="17">
        <f t="shared" si="10"/>
        <v>-291.55</v>
      </c>
      <c r="G40" s="17">
        <f t="shared" si="11"/>
        <v>-583.1</v>
      </c>
      <c r="H40" s="17">
        <f t="shared" si="12"/>
        <v>-1166.2</v>
      </c>
      <c r="I40" s="17">
        <f t="shared" si="13"/>
        <v>-1749.3</v>
      </c>
      <c r="J40" s="18">
        <f t="shared" si="14"/>
        <v>1457.75</v>
      </c>
    </row>
    <row r="41" spans="1:10" x14ac:dyDescent="0.35">
      <c r="A41" t="s">
        <v>9</v>
      </c>
      <c r="B41" s="11">
        <v>1375000</v>
      </c>
      <c r="C41" s="11">
        <f t="shared" si="8"/>
        <v>825000</v>
      </c>
      <c r="D41" s="11">
        <f t="shared" si="15"/>
        <v>2310</v>
      </c>
      <c r="E41" s="12">
        <f t="shared" si="9"/>
        <v>-120.3125</v>
      </c>
      <c r="F41" s="12">
        <f t="shared" si="10"/>
        <v>-240.625</v>
      </c>
      <c r="G41" s="12">
        <f t="shared" si="11"/>
        <v>-481.25</v>
      </c>
      <c r="H41" s="12">
        <f t="shared" si="12"/>
        <v>-962.5</v>
      </c>
      <c r="I41" s="12">
        <f t="shared" si="13"/>
        <v>-1443.75</v>
      </c>
      <c r="J41" s="11">
        <f t="shared" si="14"/>
        <v>1203.125</v>
      </c>
    </row>
    <row r="42" spans="1:10" x14ac:dyDescent="0.35">
      <c r="A42" s="22" t="s">
        <v>10</v>
      </c>
      <c r="B42" s="18">
        <v>2396000</v>
      </c>
      <c r="C42" s="18">
        <f t="shared" si="8"/>
        <v>1437600</v>
      </c>
      <c r="D42" s="18">
        <f t="shared" si="15"/>
        <v>4025.2799999999993</v>
      </c>
      <c r="E42" s="17">
        <f t="shared" si="9"/>
        <v>-209.64999999999998</v>
      </c>
      <c r="F42" s="17">
        <f t="shared" si="10"/>
        <v>-419.29999999999995</v>
      </c>
      <c r="G42" s="17">
        <f t="shared" si="11"/>
        <v>-838.59999999999991</v>
      </c>
      <c r="H42" s="17">
        <f t="shared" si="12"/>
        <v>-1677.1999999999998</v>
      </c>
      <c r="I42" s="17">
        <f t="shared" si="13"/>
        <v>-2515.7999999999997</v>
      </c>
      <c r="J42" s="18">
        <f t="shared" si="14"/>
        <v>2096.5</v>
      </c>
    </row>
    <row r="43" spans="1:10" x14ac:dyDescent="0.35">
      <c r="A43" t="s">
        <v>11</v>
      </c>
      <c r="B43" s="11">
        <v>1344000</v>
      </c>
      <c r="C43" s="11">
        <f t="shared" si="8"/>
        <v>806400</v>
      </c>
      <c r="D43" s="11">
        <f t="shared" si="15"/>
        <v>2257.92</v>
      </c>
      <c r="E43" s="12">
        <f t="shared" si="9"/>
        <v>-117.60000000000001</v>
      </c>
      <c r="F43" s="12">
        <f t="shared" si="10"/>
        <v>-235.20000000000002</v>
      </c>
      <c r="G43" s="12">
        <f t="shared" si="11"/>
        <v>-470.40000000000003</v>
      </c>
      <c r="H43" s="12">
        <f t="shared" si="12"/>
        <v>-940.80000000000007</v>
      </c>
      <c r="I43" s="12">
        <f t="shared" si="13"/>
        <v>-1411.1999999999998</v>
      </c>
      <c r="J43" s="11">
        <f t="shared" si="14"/>
        <v>1176</v>
      </c>
    </row>
    <row r="44" spans="1:10" x14ac:dyDescent="0.35">
      <c r="A44" s="22" t="s">
        <v>12</v>
      </c>
      <c r="B44" s="18">
        <v>2176000</v>
      </c>
      <c r="C44" s="18">
        <f t="shared" si="8"/>
        <v>1305600</v>
      </c>
      <c r="D44" s="18">
        <f t="shared" si="15"/>
        <v>3655.6800000000003</v>
      </c>
      <c r="E44" s="17">
        <f t="shared" si="9"/>
        <v>-190.4</v>
      </c>
      <c r="F44" s="17">
        <f t="shared" si="10"/>
        <v>-380.8</v>
      </c>
      <c r="G44" s="17">
        <f t="shared" si="11"/>
        <v>-761.6</v>
      </c>
      <c r="H44" s="17">
        <f t="shared" si="12"/>
        <v>-1523.2</v>
      </c>
      <c r="I44" s="17">
        <f t="shared" si="13"/>
        <v>-2284.7999999999997</v>
      </c>
      <c r="J44" s="18">
        <f t="shared" si="14"/>
        <v>1904</v>
      </c>
    </row>
    <row r="45" spans="1:10" x14ac:dyDescent="0.35">
      <c r="A45" t="s">
        <v>13</v>
      </c>
      <c r="B45" s="11">
        <v>2472000</v>
      </c>
      <c r="C45" s="11">
        <f t="shared" si="8"/>
        <v>1483200</v>
      </c>
      <c r="D45" s="11">
        <f t="shared" si="15"/>
        <v>4152.96</v>
      </c>
      <c r="E45" s="12">
        <f t="shared" si="9"/>
        <v>-216.29999999999998</v>
      </c>
      <c r="F45" s="12">
        <f t="shared" si="10"/>
        <v>-432.59999999999997</v>
      </c>
      <c r="G45" s="12">
        <f t="shared" si="11"/>
        <v>-865.19999999999993</v>
      </c>
      <c r="H45" s="12">
        <f t="shared" si="12"/>
        <v>-1730.3999999999999</v>
      </c>
      <c r="I45" s="12">
        <f t="shared" si="13"/>
        <v>-2595.6</v>
      </c>
      <c r="J45" s="11">
        <f t="shared" si="14"/>
        <v>2163</v>
      </c>
    </row>
    <row r="46" spans="1:10" x14ac:dyDescent="0.35">
      <c r="A46" s="22" t="s">
        <v>14</v>
      </c>
      <c r="B46" s="18">
        <v>2524000</v>
      </c>
      <c r="C46" s="18">
        <f t="shared" si="8"/>
        <v>1514400</v>
      </c>
      <c r="D46" s="18">
        <f t="shared" si="15"/>
        <v>4240.3200000000006</v>
      </c>
      <c r="E46" s="17">
        <f t="shared" si="9"/>
        <v>-220.85000000000002</v>
      </c>
      <c r="F46" s="17">
        <f t="shared" si="10"/>
        <v>-441.70000000000005</v>
      </c>
      <c r="G46" s="17">
        <f t="shared" si="11"/>
        <v>-883.40000000000009</v>
      </c>
      <c r="H46" s="17">
        <f t="shared" si="12"/>
        <v>-1766.8000000000002</v>
      </c>
      <c r="I46" s="17">
        <f t="shared" si="13"/>
        <v>-2650.2</v>
      </c>
      <c r="J46" s="18">
        <f t="shared" si="14"/>
        <v>2208.5</v>
      </c>
    </row>
    <row r="47" spans="1:10" x14ac:dyDescent="0.35">
      <c r="A47" t="s">
        <v>15</v>
      </c>
      <c r="B47" s="11">
        <v>1529000</v>
      </c>
      <c r="C47" s="11">
        <f t="shared" si="8"/>
        <v>917400</v>
      </c>
      <c r="D47" s="11">
        <f t="shared" si="15"/>
        <v>2568.7199999999998</v>
      </c>
      <c r="E47" s="12">
        <f t="shared" si="9"/>
        <v>-133.78749999999999</v>
      </c>
      <c r="F47" s="12">
        <f t="shared" si="10"/>
        <v>-267.57499999999999</v>
      </c>
      <c r="G47" s="12">
        <f t="shared" si="11"/>
        <v>-535.15</v>
      </c>
      <c r="H47" s="12">
        <f t="shared" si="12"/>
        <v>-1070.3</v>
      </c>
      <c r="I47" s="12">
        <f t="shared" si="13"/>
        <v>-1605.4499999999998</v>
      </c>
      <c r="J47" s="11">
        <f t="shared" si="14"/>
        <v>1337.875</v>
      </c>
    </row>
    <row r="48" spans="1:10" x14ac:dyDescent="0.35">
      <c r="A48" s="22" t="s">
        <v>16</v>
      </c>
      <c r="B48" s="18">
        <v>1472000</v>
      </c>
      <c r="C48" s="18">
        <f t="shared" si="8"/>
        <v>883200</v>
      </c>
      <c r="D48" s="18">
        <f t="shared" si="15"/>
        <v>2472.96</v>
      </c>
      <c r="E48" s="17">
        <f t="shared" si="9"/>
        <v>-128.80000000000001</v>
      </c>
      <c r="F48" s="17">
        <f t="shared" si="10"/>
        <v>-257.60000000000002</v>
      </c>
      <c r="G48" s="17">
        <f t="shared" si="11"/>
        <v>-515.20000000000005</v>
      </c>
      <c r="H48" s="17">
        <f t="shared" si="12"/>
        <v>-1030.4000000000001</v>
      </c>
      <c r="I48" s="17">
        <f t="shared" si="13"/>
        <v>-1545.6000000000001</v>
      </c>
      <c r="J48" s="18">
        <f t="shared" si="14"/>
        <v>1288</v>
      </c>
    </row>
    <row r="49" spans="1:10" x14ac:dyDescent="0.35">
      <c r="A49" t="s">
        <v>17</v>
      </c>
      <c r="B49" s="11">
        <v>1445000</v>
      </c>
      <c r="C49" s="11">
        <f t="shared" si="8"/>
        <v>867000</v>
      </c>
      <c r="D49" s="11">
        <f t="shared" si="15"/>
        <v>2427.6</v>
      </c>
      <c r="E49" s="12">
        <f t="shared" si="9"/>
        <v>-126.4375</v>
      </c>
      <c r="F49" s="12">
        <f t="shared" si="10"/>
        <v>-252.875</v>
      </c>
      <c r="G49" s="12">
        <f t="shared" si="11"/>
        <v>-505.75</v>
      </c>
      <c r="H49" s="12">
        <f t="shared" si="12"/>
        <v>-1011.5</v>
      </c>
      <c r="I49" s="12">
        <f t="shared" si="13"/>
        <v>-1517.25</v>
      </c>
      <c r="J49" s="11">
        <f t="shared" si="14"/>
        <v>1264.375</v>
      </c>
    </row>
    <row r="50" spans="1:10" x14ac:dyDescent="0.35">
      <c r="A50" s="22" t="s">
        <v>18</v>
      </c>
      <c r="B50" s="18">
        <v>1437000</v>
      </c>
      <c r="C50" s="18">
        <f t="shared" si="8"/>
        <v>862200</v>
      </c>
      <c r="D50" s="18">
        <f t="shared" si="15"/>
        <v>2414.1600000000003</v>
      </c>
      <c r="E50" s="17">
        <f t="shared" si="9"/>
        <v>-125.73750000000001</v>
      </c>
      <c r="F50" s="17">
        <f t="shared" si="10"/>
        <v>-251.47500000000002</v>
      </c>
      <c r="G50" s="17">
        <f t="shared" si="11"/>
        <v>-502.95000000000005</v>
      </c>
      <c r="H50" s="17">
        <f t="shared" si="12"/>
        <v>-1005.9000000000001</v>
      </c>
      <c r="I50" s="17">
        <f t="shared" si="13"/>
        <v>-1508.8500000000001</v>
      </c>
      <c r="J50" s="18">
        <f t="shared" si="14"/>
        <v>1257.375</v>
      </c>
    </row>
    <row r="51" spans="1:10" x14ac:dyDescent="0.35">
      <c r="A51" t="s">
        <v>19</v>
      </c>
      <c r="B51" s="11">
        <v>1306000</v>
      </c>
      <c r="C51" s="11">
        <f t="shared" si="8"/>
        <v>783600</v>
      </c>
      <c r="D51" s="11">
        <f t="shared" si="15"/>
        <v>2194.08</v>
      </c>
      <c r="E51" s="12">
        <f t="shared" si="9"/>
        <v>-114.27499999999999</v>
      </c>
      <c r="F51" s="12">
        <f t="shared" si="10"/>
        <v>-228.54999999999998</v>
      </c>
      <c r="G51" s="12">
        <f t="shared" si="11"/>
        <v>-457.09999999999997</v>
      </c>
      <c r="H51" s="12">
        <f t="shared" si="12"/>
        <v>-914.19999999999993</v>
      </c>
      <c r="I51" s="12">
        <f t="shared" si="13"/>
        <v>-1371.3</v>
      </c>
      <c r="J51" s="11">
        <f t="shared" si="14"/>
        <v>1142.75</v>
      </c>
    </row>
    <row r="52" spans="1:10" x14ac:dyDescent="0.35">
      <c r="A52" s="22" t="s">
        <v>20</v>
      </c>
      <c r="B52" s="18">
        <v>968000</v>
      </c>
      <c r="C52" s="18">
        <f t="shared" si="8"/>
        <v>580800</v>
      </c>
      <c r="D52" s="18">
        <f t="shared" si="15"/>
        <v>1626.24</v>
      </c>
      <c r="E52" s="17">
        <f t="shared" si="9"/>
        <v>-84.7</v>
      </c>
      <c r="F52" s="17">
        <f t="shared" si="10"/>
        <v>-169.4</v>
      </c>
      <c r="G52" s="17">
        <f t="shared" si="11"/>
        <v>-338.8</v>
      </c>
      <c r="H52" s="17">
        <f t="shared" si="12"/>
        <v>-677.6</v>
      </c>
      <c r="I52" s="17">
        <f t="shared" si="13"/>
        <v>-1016.4</v>
      </c>
      <c r="J52" s="18">
        <f t="shared" si="14"/>
        <v>847</v>
      </c>
    </row>
    <row r="53" spans="1:10" x14ac:dyDescent="0.35">
      <c r="A53" t="s">
        <v>21</v>
      </c>
      <c r="B53" s="11">
        <v>2038000</v>
      </c>
      <c r="C53" s="11">
        <f t="shared" si="8"/>
        <v>1222800</v>
      </c>
      <c r="D53" s="11">
        <f t="shared" si="15"/>
        <v>3423.84</v>
      </c>
      <c r="E53" s="12">
        <f t="shared" si="9"/>
        <v>-178.32500000000002</v>
      </c>
      <c r="F53" s="12">
        <f t="shared" si="10"/>
        <v>-356.65000000000003</v>
      </c>
      <c r="G53" s="12">
        <f t="shared" si="11"/>
        <v>-713.30000000000007</v>
      </c>
      <c r="H53" s="12">
        <f t="shared" si="12"/>
        <v>-1426.6000000000001</v>
      </c>
      <c r="I53" s="12">
        <f t="shared" si="13"/>
        <v>-2139.9</v>
      </c>
      <c r="J53" s="11">
        <f t="shared" si="14"/>
        <v>1783.25</v>
      </c>
    </row>
    <row r="54" spans="1:10" x14ac:dyDescent="0.35">
      <c r="A54" s="22" t="s">
        <v>22</v>
      </c>
      <c r="B54" s="18">
        <v>1914000</v>
      </c>
      <c r="C54" s="18">
        <f t="shared" si="8"/>
        <v>1148400</v>
      </c>
      <c r="D54" s="18">
        <f t="shared" si="15"/>
        <v>3215.52</v>
      </c>
      <c r="E54" s="17">
        <f t="shared" si="9"/>
        <v>-167.47499999999999</v>
      </c>
      <c r="F54" s="17">
        <f t="shared" si="10"/>
        <v>-334.95</v>
      </c>
      <c r="G54" s="17">
        <f t="shared" si="11"/>
        <v>-669.9</v>
      </c>
      <c r="H54" s="17">
        <f t="shared" si="12"/>
        <v>-1339.8</v>
      </c>
      <c r="I54" s="17">
        <f t="shared" si="13"/>
        <v>-2009.6999999999998</v>
      </c>
      <c r="J54" s="18">
        <f t="shared" si="14"/>
        <v>1674.75</v>
      </c>
    </row>
    <row r="55" spans="1:10" x14ac:dyDescent="0.35">
      <c r="A55" s="10" t="s">
        <v>23</v>
      </c>
      <c r="B55" s="13">
        <v>1412000</v>
      </c>
      <c r="C55" s="13">
        <f>SUM(B55)*0.6</f>
        <v>847200</v>
      </c>
      <c r="D55" s="13">
        <f t="shared" si="15"/>
        <v>2372.1600000000003</v>
      </c>
      <c r="E55" s="14">
        <f t="shared" si="9"/>
        <v>-123.55000000000001</v>
      </c>
      <c r="F55" s="14">
        <f t="shared" si="10"/>
        <v>-247.10000000000002</v>
      </c>
      <c r="G55" s="14">
        <f t="shared" si="11"/>
        <v>-494.20000000000005</v>
      </c>
      <c r="H55" s="14">
        <f t="shared" si="12"/>
        <v>-988.40000000000009</v>
      </c>
      <c r="I55" s="14">
        <f t="shared" si="13"/>
        <v>-1482.6000000000001</v>
      </c>
      <c r="J55" s="13">
        <f t="shared" si="14"/>
        <v>1235.5</v>
      </c>
    </row>
    <row r="57" spans="1:10" x14ac:dyDescent="0.35">
      <c r="A57" s="3" t="s">
        <v>27</v>
      </c>
    </row>
    <row r="58" spans="1:10" ht="46.5" x14ac:dyDescent="0.35">
      <c r="A58" s="7" t="s">
        <v>1</v>
      </c>
      <c r="B58" s="6" t="s">
        <v>31</v>
      </c>
      <c r="C58" s="6" t="s">
        <v>28</v>
      </c>
      <c r="D58" s="6" t="s">
        <v>38</v>
      </c>
      <c r="E58" s="6" t="s">
        <v>33</v>
      </c>
      <c r="F58" s="6" t="s">
        <v>32</v>
      </c>
      <c r="G58" s="6" t="s">
        <v>34</v>
      </c>
      <c r="H58" s="6" t="s">
        <v>35</v>
      </c>
      <c r="I58" s="6" t="s">
        <v>37</v>
      </c>
      <c r="J58" s="6" t="s">
        <v>39</v>
      </c>
    </row>
    <row r="59" spans="1:10" s="3" customFormat="1" x14ac:dyDescent="0.35">
      <c r="A59" s="26" t="s">
        <v>2</v>
      </c>
      <c r="B59" s="25">
        <v>2841000</v>
      </c>
      <c r="C59" s="25">
        <f>SUM(B59)*0.4</f>
        <v>1136400</v>
      </c>
      <c r="D59" s="25">
        <f>0.7*SUM(C59)*0.048/12</f>
        <v>3181.92</v>
      </c>
      <c r="E59" s="16">
        <f>-0.7*SUM(C59)*0.0025/12</f>
        <v>-165.72499999999999</v>
      </c>
      <c r="F59" s="16">
        <f>-0.7*SUM(C59)*0.005/12</f>
        <v>-331.45</v>
      </c>
      <c r="G59" s="16">
        <f>-0.7*SUM(C59)*0.01/12</f>
        <v>-662.9</v>
      </c>
      <c r="H59" s="16">
        <f>-0.7*SUM(C59)*0.02/12</f>
        <v>-1325.8</v>
      </c>
      <c r="I59" s="16">
        <f>-0.7*SUM(C59)*0.03/12</f>
        <v>-1988.6999999999998</v>
      </c>
      <c r="J59" s="25">
        <f>0.7*C59*0.025/12</f>
        <v>1657.25</v>
      </c>
    </row>
    <row r="60" spans="1:10" x14ac:dyDescent="0.35">
      <c r="A60" t="s">
        <v>3</v>
      </c>
      <c r="B60" s="11">
        <v>4036000</v>
      </c>
      <c r="C60" s="11">
        <f t="shared" ref="C60:C80" si="16">SUM(B60)*0.4</f>
        <v>1614400</v>
      </c>
      <c r="D60" s="11">
        <f>0.7*SUM(C60)*0.048/12</f>
        <v>4520.3200000000006</v>
      </c>
      <c r="E60" s="12">
        <f>-0.7*SUM(C60)*0.0025/12</f>
        <v>-235.43333333333337</v>
      </c>
      <c r="F60" s="12">
        <f>-0.7*SUM(C60)*0.005/12</f>
        <v>-470.86666666666673</v>
      </c>
      <c r="G60" s="12">
        <f>-0.7*SUM(C60)*0.01/12</f>
        <v>-941.73333333333346</v>
      </c>
      <c r="H60" s="12">
        <f>-0.7*SUM(C60)*0.02/12</f>
        <v>-1883.4666666666669</v>
      </c>
      <c r="I60" s="12">
        <f>-0.7*SUM(C60)*0.03/12</f>
        <v>-2825.2000000000003</v>
      </c>
      <c r="J60" s="11">
        <f>0.7*C60*0.025/12</f>
        <v>2354.3333333333335</v>
      </c>
    </row>
    <row r="61" spans="1:10" x14ac:dyDescent="0.35">
      <c r="A61" s="22" t="s">
        <v>4</v>
      </c>
      <c r="B61" s="18">
        <v>2294000</v>
      </c>
      <c r="C61" s="18">
        <f t="shared" si="16"/>
        <v>917600</v>
      </c>
      <c r="D61" s="18">
        <f>0.7*SUM(C61)*0.048/12</f>
        <v>2569.2800000000002</v>
      </c>
      <c r="E61" s="17">
        <f>-0.7*SUM(C61)*0.0025/12</f>
        <v>-133.81666666666666</v>
      </c>
      <c r="F61" s="17">
        <f>-0.7*SUM(C61)*0.005/12</f>
        <v>-267.63333333333333</v>
      </c>
      <c r="G61" s="17">
        <f>-0.7*SUM(C61)*0.01/12</f>
        <v>-535.26666666666665</v>
      </c>
      <c r="H61" s="17">
        <f>-0.7*SUM(C61)*0.02/12</f>
        <v>-1070.5333333333333</v>
      </c>
      <c r="I61" s="17">
        <f>-0.7*SUM(C61)*0.03/12</f>
        <v>-1605.8</v>
      </c>
      <c r="J61" s="18">
        <f>0.7*C61*0.025/12</f>
        <v>1338.1666666666667</v>
      </c>
    </row>
    <row r="62" spans="1:10" x14ac:dyDescent="0.35">
      <c r="A62" t="s">
        <v>5</v>
      </c>
      <c r="B62" s="11">
        <v>1596000</v>
      </c>
      <c r="C62" s="11">
        <f t="shared" si="16"/>
        <v>638400</v>
      </c>
      <c r="D62" s="11">
        <f>0.7*SUM(C62)*0.048/12</f>
        <v>1787.5200000000002</v>
      </c>
      <c r="E62" s="12">
        <f>-0.7*SUM(C62)*0.0025/12</f>
        <v>-93.100000000000009</v>
      </c>
      <c r="F62" s="12">
        <f>-0.7*SUM(C62)*0.005/12</f>
        <v>-186.20000000000002</v>
      </c>
      <c r="G62" s="12">
        <f>-0.7*SUM(C62)*0.01/12</f>
        <v>-372.40000000000003</v>
      </c>
      <c r="H62" s="12">
        <f>-0.7*SUM(C62)*0.02/12</f>
        <v>-744.80000000000007</v>
      </c>
      <c r="I62" s="12">
        <f>-0.7*SUM(C62)*0.03/12</f>
        <v>-1117.2</v>
      </c>
      <c r="J62" s="11">
        <f>0.7*C62*0.025/12</f>
        <v>931</v>
      </c>
    </row>
    <row r="63" spans="1:10" x14ac:dyDescent="0.35">
      <c r="A63" s="22" t="s">
        <v>6</v>
      </c>
      <c r="B63" s="18">
        <v>1818000</v>
      </c>
      <c r="C63" s="18">
        <f t="shared" si="16"/>
        <v>727200</v>
      </c>
      <c r="D63" s="18">
        <f>0.7*SUM(C63)*0.048/12</f>
        <v>2036.1599999999999</v>
      </c>
      <c r="E63" s="17">
        <f t="shared" ref="E63:E80" si="17">-0.7*SUM(C63)*0.0025/12</f>
        <v>-106.05</v>
      </c>
      <c r="F63" s="17">
        <f t="shared" ref="F63:F80" si="18">-0.7*SUM(C63)*0.005/12</f>
        <v>-212.1</v>
      </c>
      <c r="G63" s="17">
        <f t="shared" ref="G63:G80" si="19">-0.7*SUM(C63)*0.01/12</f>
        <v>-424.2</v>
      </c>
      <c r="H63" s="17">
        <f t="shared" ref="H63:H80" si="20">-0.7*SUM(C63)*0.02/12</f>
        <v>-848.4</v>
      </c>
      <c r="I63" s="17">
        <f t="shared" ref="I63:I80" si="21">-0.7*SUM(C63)*0.03/12</f>
        <v>-1272.5999999999997</v>
      </c>
      <c r="J63" s="18">
        <f t="shared" ref="J63:J80" si="22">0.7*C63*0.025/12</f>
        <v>1060.5</v>
      </c>
    </row>
    <row r="64" spans="1:10" x14ac:dyDescent="0.35">
      <c r="A64" t="s">
        <v>7</v>
      </c>
      <c r="B64" s="11">
        <v>1733000</v>
      </c>
      <c r="C64" s="11">
        <f t="shared" si="16"/>
        <v>693200</v>
      </c>
      <c r="D64" s="11">
        <f t="shared" ref="D64:D80" si="23">0.7*SUM(C64)*0.048/12</f>
        <v>1940.9599999999998</v>
      </c>
      <c r="E64" s="12">
        <f t="shared" si="17"/>
        <v>-101.09166666666665</v>
      </c>
      <c r="F64" s="12">
        <f t="shared" si="18"/>
        <v>-202.18333333333331</v>
      </c>
      <c r="G64" s="12">
        <f t="shared" si="19"/>
        <v>-404.36666666666662</v>
      </c>
      <c r="H64" s="12">
        <f t="shared" si="20"/>
        <v>-808.73333333333323</v>
      </c>
      <c r="I64" s="12">
        <f t="shared" si="21"/>
        <v>-1213.0999999999997</v>
      </c>
      <c r="J64" s="11">
        <f t="shared" si="22"/>
        <v>1010.9166666666666</v>
      </c>
    </row>
    <row r="65" spans="1:10" x14ac:dyDescent="0.35">
      <c r="A65" s="22" t="s">
        <v>8</v>
      </c>
      <c r="B65" s="18">
        <v>1666000</v>
      </c>
      <c r="C65" s="18">
        <f t="shared" si="16"/>
        <v>666400</v>
      </c>
      <c r="D65" s="18">
        <f t="shared" si="23"/>
        <v>1865.9199999999998</v>
      </c>
      <c r="E65" s="17">
        <f t="shared" si="17"/>
        <v>-97.183333333333323</v>
      </c>
      <c r="F65" s="17">
        <f t="shared" si="18"/>
        <v>-194.36666666666665</v>
      </c>
      <c r="G65" s="17">
        <f t="shared" si="19"/>
        <v>-388.73333333333329</v>
      </c>
      <c r="H65" s="17">
        <f t="shared" si="20"/>
        <v>-777.46666666666658</v>
      </c>
      <c r="I65" s="17">
        <f t="shared" si="21"/>
        <v>-1166.1999999999998</v>
      </c>
      <c r="J65" s="18">
        <f t="shared" si="22"/>
        <v>971.83333333333337</v>
      </c>
    </row>
    <row r="66" spans="1:10" x14ac:dyDescent="0.35">
      <c r="A66" t="s">
        <v>9</v>
      </c>
      <c r="B66" s="11">
        <v>1375000</v>
      </c>
      <c r="C66" s="11">
        <f t="shared" si="16"/>
        <v>550000</v>
      </c>
      <c r="D66" s="11">
        <f t="shared" si="23"/>
        <v>1540</v>
      </c>
      <c r="E66" s="12">
        <f t="shared" si="17"/>
        <v>-80.208333333333329</v>
      </c>
      <c r="F66" s="12">
        <f t="shared" si="18"/>
        <v>-160.41666666666666</v>
      </c>
      <c r="G66" s="12">
        <f t="shared" si="19"/>
        <v>-320.83333333333331</v>
      </c>
      <c r="H66" s="12">
        <f t="shared" si="20"/>
        <v>-641.66666666666663</v>
      </c>
      <c r="I66" s="12">
        <f t="shared" si="21"/>
        <v>-962.5</v>
      </c>
      <c r="J66" s="11">
        <f t="shared" si="22"/>
        <v>802.08333333333337</v>
      </c>
    </row>
    <row r="67" spans="1:10" x14ac:dyDescent="0.35">
      <c r="A67" s="22" t="s">
        <v>10</v>
      </c>
      <c r="B67" s="18">
        <v>2396000</v>
      </c>
      <c r="C67" s="18">
        <f t="shared" si="16"/>
        <v>958400</v>
      </c>
      <c r="D67" s="18">
        <f t="shared" si="23"/>
        <v>2683.52</v>
      </c>
      <c r="E67" s="17">
        <f t="shared" si="17"/>
        <v>-139.76666666666668</v>
      </c>
      <c r="F67" s="17">
        <f t="shared" si="18"/>
        <v>-279.53333333333336</v>
      </c>
      <c r="G67" s="17">
        <f t="shared" si="19"/>
        <v>-559.06666666666672</v>
      </c>
      <c r="H67" s="17">
        <f t="shared" si="20"/>
        <v>-1118.1333333333334</v>
      </c>
      <c r="I67" s="17">
        <f t="shared" si="21"/>
        <v>-1677.1999999999998</v>
      </c>
      <c r="J67" s="18">
        <f t="shared" si="22"/>
        <v>1397.6666666666667</v>
      </c>
    </row>
    <row r="68" spans="1:10" x14ac:dyDescent="0.35">
      <c r="A68" t="s">
        <v>11</v>
      </c>
      <c r="B68" s="11">
        <v>1344000</v>
      </c>
      <c r="C68" s="11">
        <f t="shared" si="16"/>
        <v>537600</v>
      </c>
      <c r="D68" s="11">
        <f t="shared" si="23"/>
        <v>1505.28</v>
      </c>
      <c r="E68" s="12">
        <f t="shared" si="17"/>
        <v>-78.400000000000006</v>
      </c>
      <c r="F68" s="12">
        <f t="shared" si="18"/>
        <v>-156.80000000000001</v>
      </c>
      <c r="G68" s="12">
        <f t="shared" si="19"/>
        <v>-313.60000000000002</v>
      </c>
      <c r="H68" s="12">
        <f t="shared" si="20"/>
        <v>-627.20000000000005</v>
      </c>
      <c r="I68" s="12">
        <f t="shared" si="21"/>
        <v>-940.80000000000007</v>
      </c>
      <c r="J68" s="11">
        <f t="shared" si="22"/>
        <v>784</v>
      </c>
    </row>
    <row r="69" spans="1:10" x14ac:dyDescent="0.35">
      <c r="A69" s="22" t="s">
        <v>12</v>
      </c>
      <c r="B69" s="18">
        <v>2176000</v>
      </c>
      <c r="C69" s="18">
        <f t="shared" si="16"/>
        <v>870400</v>
      </c>
      <c r="D69" s="18">
        <f t="shared" si="23"/>
        <v>2437.1200000000003</v>
      </c>
      <c r="E69" s="17">
        <f t="shared" si="17"/>
        <v>-126.93333333333334</v>
      </c>
      <c r="F69" s="17">
        <f t="shared" si="18"/>
        <v>-253.86666666666667</v>
      </c>
      <c r="G69" s="17">
        <f t="shared" si="19"/>
        <v>-507.73333333333335</v>
      </c>
      <c r="H69" s="17">
        <f t="shared" si="20"/>
        <v>-1015.4666666666667</v>
      </c>
      <c r="I69" s="17">
        <f t="shared" si="21"/>
        <v>-1523.1999999999998</v>
      </c>
      <c r="J69" s="18">
        <f t="shared" si="22"/>
        <v>1269.3333333333333</v>
      </c>
    </row>
    <row r="70" spans="1:10" x14ac:dyDescent="0.35">
      <c r="A70" t="s">
        <v>13</v>
      </c>
      <c r="B70" s="11">
        <v>2472000</v>
      </c>
      <c r="C70" s="11">
        <f t="shared" si="16"/>
        <v>988800</v>
      </c>
      <c r="D70" s="11">
        <f t="shared" si="23"/>
        <v>2768.64</v>
      </c>
      <c r="E70" s="12">
        <f t="shared" si="17"/>
        <v>-144.20000000000002</v>
      </c>
      <c r="F70" s="12">
        <f t="shared" si="18"/>
        <v>-288.40000000000003</v>
      </c>
      <c r="G70" s="12">
        <f t="shared" si="19"/>
        <v>-576.80000000000007</v>
      </c>
      <c r="H70" s="12">
        <f t="shared" si="20"/>
        <v>-1153.6000000000001</v>
      </c>
      <c r="I70" s="12">
        <f t="shared" si="21"/>
        <v>-1730.3999999999999</v>
      </c>
      <c r="J70" s="11">
        <f t="shared" si="22"/>
        <v>1442</v>
      </c>
    </row>
    <row r="71" spans="1:10" x14ac:dyDescent="0.35">
      <c r="A71" s="22" t="s">
        <v>14</v>
      </c>
      <c r="B71" s="18">
        <v>2524000</v>
      </c>
      <c r="C71" s="18">
        <f t="shared" si="16"/>
        <v>1009600</v>
      </c>
      <c r="D71" s="18">
        <f t="shared" si="23"/>
        <v>2826.8799999999997</v>
      </c>
      <c r="E71" s="17">
        <f t="shared" si="17"/>
        <v>-147.23333333333332</v>
      </c>
      <c r="F71" s="17">
        <f t="shared" si="18"/>
        <v>-294.46666666666664</v>
      </c>
      <c r="G71" s="17">
        <f t="shared" si="19"/>
        <v>-588.93333333333328</v>
      </c>
      <c r="H71" s="17">
        <f t="shared" si="20"/>
        <v>-1177.8666666666666</v>
      </c>
      <c r="I71" s="17">
        <f t="shared" si="21"/>
        <v>-1766.8</v>
      </c>
      <c r="J71" s="18">
        <f t="shared" si="22"/>
        <v>1472.3333333333333</v>
      </c>
    </row>
    <row r="72" spans="1:10" x14ac:dyDescent="0.35">
      <c r="A72" t="s">
        <v>15</v>
      </c>
      <c r="B72" s="11">
        <v>1529000</v>
      </c>
      <c r="C72" s="11">
        <f t="shared" si="16"/>
        <v>611600</v>
      </c>
      <c r="D72" s="11">
        <f t="shared" si="23"/>
        <v>1712.4800000000002</v>
      </c>
      <c r="E72" s="12">
        <f t="shared" si="17"/>
        <v>-89.191666666666663</v>
      </c>
      <c r="F72" s="12">
        <f t="shared" si="18"/>
        <v>-178.38333333333333</v>
      </c>
      <c r="G72" s="12">
        <f t="shared" si="19"/>
        <v>-356.76666666666665</v>
      </c>
      <c r="H72" s="12">
        <f t="shared" si="20"/>
        <v>-713.5333333333333</v>
      </c>
      <c r="I72" s="12">
        <f t="shared" si="21"/>
        <v>-1070.3</v>
      </c>
      <c r="J72" s="11">
        <f t="shared" si="22"/>
        <v>891.91666666666663</v>
      </c>
    </row>
    <row r="73" spans="1:10" x14ac:dyDescent="0.35">
      <c r="A73" s="22" t="s">
        <v>16</v>
      </c>
      <c r="B73" s="18">
        <v>1472000</v>
      </c>
      <c r="C73" s="18">
        <f t="shared" si="16"/>
        <v>588800</v>
      </c>
      <c r="D73" s="18">
        <f t="shared" si="23"/>
        <v>1648.64</v>
      </c>
      <c r="E73" s="17">
        <f t="shared" si="17"/>
        <v>-85.866666666666674</v>
      </c>
      <c r="F73" s="17">
        <f t="shared" si="18"/>
        <v>-171.73333333333335</v>
      </c>
      <c r="G73" s="17">
        <f t="shared" si="19"/>
        <v>-343.4666666666667</v>
      </c>
      <c r="H73" s="17">
        <f t="shared" si="20"/>
        <v>-686.93333333333339</v>
      </c>
      <c r="I73" s="17">
        <f t="shared" si="21"/>
        <v>-1030.3999999999999</v>
      </c>
      <c r="J73" s="18">
        <f t="shared" si="22"/>
        <v>858.66666666666663</v>
      </c>
    </row>
    <row r="74" spans="1:10" x14ac:dyDescent="0.35">
      <c r="A74" t="s">
        <v>17</v>
      </c>
      <c r="B74" s="11">
        <v>1445000</v>
      </c>
      <c r="C74" s="11">
        <f t="shared" si="16"/>
        <v>578000</v>
      </c>
      <c r="D74" s="11">
        <f t="shared" si="23"/>
        <v>1618.3999999999999</v>
      </c>
      <c r="E74" s="12">
        <f t="shared" si="17"/>
        <v>-84.291666666666671</v>
      </c>
      <c r="F74" s="12">
        <f t="shared" si="18"/>
        <v>-168.58333333333334</v>
      </c>
      <c r="G74" s="12">
        <f t="shared" si="19"/>
        <v>-337.16666666666669</v>
      </c>
      <c r="H74" s="12">
        <f t="shared" si="20"/>
        <v>-674.33333333333337</v>
      </c>
      <c r="I74" s="12">
        <f t="shared" si="21"/>
        <v>-1011.5</v>
      </c>
      <c r="J74" s="11">
        <f t="shared" si="22"/>
        <v>842.91666666666663</v>
      </c>
    </row>
    <row r="75" spans="1:10" x14ac:dyDescent="0.35">
      <c r="A75" s="22" t="s">
        <v>18</v>
      </c>
      <c r="B75" s="18">
        <v>1437000</v>
      </c>
      <c r="C75" s="18">
        <f t="shared" si="16"/>
        <v>574800</v>
      </c>
      <c r="D75" s="18">
        <f t="shared" si="23"/>
        <v>1609.4399999999998</v>
      </c>
      <c r="E75" s="17">
        <f t="shared" si="17"/>
        <v>-83.825000000000003</v>
      </c>
      <c r="F75" s="17">
        <f t="shared" si="18"/>
        <v>-167.65</v>
      </c>
      <c r="G75" s="17">
        <f t="shared" si="19"/>
        <v>-335.3</v>
      </c>
      <c r="H75" s="17">
        <f t="shared" si="20"/>
        <v>-670.6</v>
      </c>
      <c r="I75" s="17">
        <f t="shared" si="21"/>
        <v>-1005.9</v>
      </c>
      <c r="J75" s="18">
        <f t="shared" si="22"/>
        <v>838.25</v>
      </c>
    </row>
    <row r="76" spans="1:10" x14ac:dyDescent="0.35">
      <c r="A76" t="s">
        <v>19</v>
      </c>
      <c r="B76" s="11">
        <v>1306000</v>
      </c>
      <c r="C76" s="11">
        <f t="shared" si="16"/>
        <v>522400</v>
      </c>
      <c r="D76" s="11">
        <f t="shared" si="23"/>
        <v>1462.72</v>
      </c>
      <c r="E76" s="12">
        <f t="shared" si="17"/>
        <v>-76.183333333333337</v>
      </c>
      <c r="F76" s="12">
        <f t="shared" si="18"/>
        <v>-152.36666666666667</v>
      </c>
      <c r="G76" s="12">
        <f t="shared" si="19"/>
        <v>-304.73333333333335</v>
      </c>
      <c r="H76" s="12">
        <f t="shared" si="20"/>
        <v>-609.4666666666667</v>
      </c>
      <c r="I76" s="12">
        <f t="shared" si="21"/>
        <v>-914.19999999999993</v>
      </c>
      <c r="J76" s="11">
        <f t="shared" si="22"/>
        <v>761.83333333333337</v>
      </c>
    </row>
    <row r="77" spans="1:10" x14ac:dyDescent="0.35">
      <c r="A77" s="22" t="s">
        <v>20</v>
      </c>
      <c r="B77" s="18">
        <v>968000</v>
      </c>
      <c r="C77" s="18">
        <f t="shared" si="16"/>
        <v>387200</v>
      </c>
      <c r="D77" s="18">
        <f t="shared" si="23"/>
        <v>1084.1600000000001</v>
      </c>
      <c r="E77" s="17">
        <f t="shared" si="17"/>
        <v>-56.466666666666669</v>
      </c>
      <c r="F77" s="17">
        <f t="shared" si="18"/>
        <v>-112.93333333333334</v>
      </c>
      <c r="G77" s="17">
        <f t="shared" si="19"/>
        <v>-225.86666666666667</v>
      </c>
      <c r="H77" s="17">
        <f t="shared" si="20"/>
        <v>-451.73333333333335</v>
      </c>
      <c r="I77" s="17">
        <f t="shared" si="21"/>
        <v>-677.6</v>
      </c>
      <c r="J77" s="18">
        <f t="shared" si="22"/>
        <v>564.66666666666663</v>
      </c>
    </row>
    <row r="78" spans="1:10" x14ac:dyDescent="0.35">
      <c r="A78" t="s">
        <v>21</v>
      </c>
      <c r="B78" s="11">
        <v>2038000</v>
      </c>
      <c r="C78" s="11">
        <f t="shared" si="16"/>
        <v>815200</v>
      </c>
      <c r="D78" s="11">
        <f t="shared" si="23"/>
        <v>2282.56</v>
      </c>
      <c r="E78" s="12">
        <f t="shared" si="17"/>
        <v>-118.88333333333334</v>
      </c>
      <c r="F78" s="12">
        <f t="shared" si="18"/>
        <v>-237.76666666666668</v>
      </c>
      <c r="G78" s="12">
        <f t="shared" si="19"/>
        <v>-475.53333333333336</v>
      </c>
      <c r="H78" s="12">
        <f t="shared" si="20"/>
        <v>-951.06666666666672</v>
      </c>
      <c r="I78" s="12">
        <f t="shared" si="21"/>
        <v>-1426.6000000000001</v>
      </c>
      <c r="J78" s="11">
        <f t="shared" si="22"/>
        <v>1188.8333333333333</v>
      </c>
    </row>
    <row r="79" spans="1:10" x14ac:dyDescent="0.35">
      <c r="A79" s="22" t="s">
        <v>22</v>
      </c>
      <c r="B79" s="18">
        <v>1914000</v>
      </c>
      <c r="C79" s="18">
        <f t="shared" si="16"/>
        <v>765600</v>
      </c>
      <c r="D79" s="18">
        <f t="shared" si="23"/>
        <v>2143.6799999999998</v>
      </c>
      <c r="E79" s="17">
        <f t="shared" si="17"/>
        <v>-111.64999999999999</v>
      </c>
      <c r="F79" s="17">
        <f t="shared" si="18"/>
        <v>-223.29999999999998</v>
      </c>
      <c r="G79" s="17">
        <f t="shared" si="19"/>
        <v>-446.59999999999997</v>
      </c>
      <c r="H79" s="17">
        <f t="shared" si="20"/>
        <v>-893.19999999999993</v>
      </c>
      <c r="I79" s="17">
        <f t="shared" si="21"/>
        <v>-1339.8</v>
      </c>
      <c r="J79" s="18">
        <f t="shared" si="22"/>
        <v>1116.5</v>
      </c>
    </row>
    <row r="80" spans="1:10" x14ac:dyDescent="0.35">
      <c r="A80" s="10" t="s">
        <v>23</v>
      </c>
      <c r="B80" s="13">
        <v>1412000</v>
      </c>
      <c r="C80" s="13">
        <f t="shared" si="16"/>
        <v>564800</v>
      </c>
      <c r="D80" s="13">
        <f t="shared" si="23"/>
        <v>1581.4399999999998</v>
      </c>
      <c r="E80" s="14">
        <f t="shared" si="17"/>
        <v>-82.36666666666666</v>
      </c>
      <c r="F80" s="14">
        <f t="shared" si="18"/>
        <v>-164.73333333333332</v>
      </c>
      <c r="G80" s="14">
        <f t="shared" si="19"/>
        <v>-329.46666666666664</v>
      </c>
      <c r="H80" s="14">
        <f t="shared" si="20"/>
        <v>-658.93333333333328</v>
      </c>
      <c r="I80" s="14">
        <f t="shared" si="21"/>
        <v>-988.4</v>
      </c>
      <c r="J80" s="13">
        <f t="shared" si="22"/>
        <v>823.66666666666663</v>
      </c>
    </row>
    <row r="82" spans="1:3" x14ac:dyDescent="0.35">
      <c r="A82" t="s">
        <v>30</v>
      </c>
    </row>
    <row r="84" spans="1:3" x14ac:dyDescent="0.35">
      <c r="A84" s="19"/>
      <c r="C84" s="1"/>
    </row>
    <row r="85" spans="1:3" x14ac:dyDescent="0.35">
      <c r="A85" s="19"/>
      <c r="C85" s="1"/>
    </row>
    <row r="86" spans="1:3" x14ac:dyDescent="0.35">
      <c r="A86" s="19"/>
      <c r="C86" s="1"/>
    </row>
    <row r="87" spans="1:3" x14ac:dyDescent="0.35">
      <c r="A87" s="19"/>
      <c r="C87" s="1"/>
    </row>
    <row r="88" spans="1:3" x14ac:dyDescent="0.35">
      <c r="A88" s="19"/>
      <c r="C88" s="1"/>
    </row>
    <row r="89" spans="1:3" x14ac:dyDescent="0.35">
      <c r="A89" s="19"/>
      <c r="C89" s="1"/>
    </row>
    <row r="90" spans="1:3" x14ac:dyDescent="0.35">
      <c r="A90" s="19"/>
      <c r="C90" s="1"/>
    </row>
    <row r="91" spans="1:3" x14ac:dyDescent="0.35">
      <c r="A91" s="19"/>
      <c r="C91" s="1"/>
    </row>
    <row r="92" spans="1:3" x14ac:dyDescent="0.35">
      <c r="A92" s="19"/>
      <c r="C92" s="1"/>
    </row>
    <row r="93" spans="1:3" x14ac:dyDescent="0.35">
      <c r="A93" s="19"/>
      <c r="C93" s="1"/>
    </row>
    <row r="94" spans="1:3" x14ac:dyDescent="0.35">
      <c r="A94" s="19"/>
      <c r="C94" s="1"/>
    </row>
    <row r="95" spans="1:3" x14ac:dyDescent="0.35">
      <c r="A95" s="19"/>
      <c r="C95" s="1"/>
    </row>
    <row r="96" spans="1:3" x14ac:dyDescent="0.35">
      <c r="A96" s="19"/>
      <c r="C96" s="1"/>
    </row>
    <row r="97" spans="1:3" x14ac:dyDescent="0.35">
      <c r="A97" s="19"/>
      <c r="C97" s="1"/>
    </row>
    <row r="98" spans="1:3" x14ac:dyDescent="0.35">
      <c r="A98" s="19"/>
      <c r="C98" s="1"/>
    </row>
    <row r="99" spans="1:3" x14ac:dyDescent="0.35">
      <c r="A99" s="19"/>
      <c r="C99" s="1"/>
    </row>
    <row r="100" spans="1:3" x14ac:dyDescent="0.35">
      <c r="A100" s="19"/>
      <c r="C100" s="1"/>
    </row>
    <row r="101" spans="1:3" x14ac:dyDescent="0.35">
      <c r="A101" s="19"/>
      <c r="C101" s="1"/>
    </row>
    <row r="102" spans="1:3" x14ac:dyDescent="0.35">
      <c r="A102" s="19"/>
      <c r="C102" s="1"/>
    </row>
    <row r="103" spans="1:3" x14ac:dyDescent="0.35">
      <c r="A103" s="19"/>
      <c r="C103" s="1"/>
    </row>
    <row r="104" spans="1:3" x14ac:dyDescent="0.35">
      <c r="A104" s="19"/>
      <c r="C104" s="1"/>
    </row>
    <row r="105" spans="1:3" x14ac:dyDescent="0.35">
      <c r="A105" s="19"/>
      <c r="C105" s="1"/>
    </row>
  </sheetData>
  <pageMargins left="0.7" right="0.7" top="0.75" bottom="0.75" header="0.3" footer="0.3"/>
  <pageSetup paperSize="9"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9b3c48-0366-4997-8c47-c5ee0140a1b1" xsi:nil="true"/>
    <lcf76f155ced4ddcb4097134ff3c332f xmlns="11c2c8da-e8f3-4c5f-b749-15f521f250a4">
      <Terms xmlns="http://schemas.microsoft.com/office/infopath/2007/PartnerControls"/>
    </lcf76f155ced4ddcb4097134ff3c332f>
    <SharedWithUsers xmlns="df9b3c48-0366-4997-8c47-c5ee0140a1b1">
      <UserInfo>
        <DisplayName>Ida Alterå</DisplayName>
        <AccountId>46</AccountId>
        <AccountType/>
      </UserInfo>
      <UserInfo>
        <DisplayName>Sebastian Stjern</DisplayName>
        <AccountId>33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BCCCD2BB883AD47BE228B37DAF13378" ma:contentTypeVersion="18" ma:contentTypeDescription="Skapa ett nytt dokument." ma:contentTypeScope="" ma:versionID="5f2ba95a641664225b72bc0885779367">
  <xsd:schema xmlns:xsd="http://www.w3.org/2001/XMLSchema" xmlns:xs="http://www.w3.org/2001/XMLSchema" xmlns:p="http://schemas.microsoft.com/office/2006/metadata/properties" xmlns:ns2="11c2c8da-e8f3-4c5f-b749-15f521f250a4" xmlns:ns3="df9b3c48-0366-4997-8c47-c5ee0140a1b1" targetNamespace="http://schemas.microsoft.com/office/2006/metadata/properties" ma:root="true" ma:fieldsID="78f05010a113596fdec963a5e064079f" ns2:_="" ns3:_="">
    <xsd:import namespace="11c2c8da-e8f3-4c5f-b749-15f521f250a4"/>
    <xsd:import namespace="df9b3c48-0366-4997-8c47-c5ee0140a1b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2c8da-e8f3-4c5f-b749-15f521f25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24c0cb45-40eb-44a1-b008-7ca70d8b90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b3c48-0366-4997-8c47-c5ee0140a1b1" elementFormDefault="qualified">
    <xsd:import namespace="http://schemas.microsoft.com/office/2006/documentManagement/types"/>
    <xsd:import namespace="http://schemas.microsoft.com/office/infopath/2007/PartnerControls"/>
    <xsd:element name="SharedWithUsers" ma:index="13"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dff3ba3-f9f5-46fe-9f0d-7ad5d53c3850}" ma:internalName="TaxCatchAll" ma:showField="CatchAllData" ma:web="df9b3c48-0366-4997-8c47-c5ee0140a1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22D69-5370-4716-8575-EFD8D694AB4F}">
  <ds:schemaRefs>
    <ds:schemaRef ds:uri="http://schemas.microsoft.com/office/2006/metadata/properties"/>
    <ds:schemaRef ds:uri="http://schemas.microsoft.com/office/infopath/2007/PartnerControls"/>
    <ds:schemaRef ds:uri="df9b3c48-0366-4997-8c47-c5ee0140a1b1"/>
    <ds:schemaRef ds:uri="11c2c8da-e8f3-4c5f-b749-15f521f250a4"/>
  </ds:schemaRefs>
</ds:datastoreItem>
</file>

<file path=customXml/itemProps2.xml><?xml version="1.0" encoding="utf-8"?>
<ds:datastoreItem xmlns:ds="http://schemas.openxmlformats.org/officeDocument/2006/customXml" ds:itemID="{7A36B996-FCDD-4E47-B0B0-3457644CA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2c8da-e8f3-4c5f-b749-15f521f250a4"/>
    <ds:schemaRef ds:uri="df9b3c48-0366-4997-8c47-c5ee0140a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BB2D70-04EF-42BF-BB72-C9FFE574D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Villor</vt:lpstr>
      <vt:lpstr>Bostadsrätter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Sebastian Stjern</cp:lastModifiedBy>
  <cp:lastPrinted>2022-04-29T09:22:55Z</cp:lastPrinted>
  <dcterms:created xsi:type="dcterms:W3CDTF">2022-04-01T14:40:53Z</dcterms:created>
  <dcterms:modified xsi:type="dcterms:W3CDTF">2024-04-12T08:08:10Z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0x010100BBCCCD2BB883AD47BE228B37DAF13378</vt:lpwstr>
  </property>
  <property fmtid="{D5CDD505-2E9C-101B-9397-08002B2CF9AE}" pid="3" name="MediaServiceImageTags">
    <vt:lpwstr/>
  </property>
</Properties>
</file>