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westander.sharepoint.com/sites/Uppdragsgivare/Delade dokument/General/Länsförsäkringar Fastighetsförmedling (Sebastian)/01 Pressmeddelanden/2408 - Klimatbäst att bo/"/>
    </mc:Choice>
  </mc:AlternateContent>
  <xr:revisionPtr revIDLastSave="2" documentId="8_{587EF9E6-1A19-4580-A2EA-9AB1F3E06F9E}" xr6:coauthVersionLast="47" xr6:coauthVersionMax="47" xr10:uidLastSave="{97EFAA6F-D75B-4AC8-8F42-58F9EE5A0404}"/>
  <bookViews>
    <workbookView xWindow="-110" yWindow="-110" windowWidth="22780" windowHeight="14540" xr2:uid="{00000000-000D-0000-FFFF-FFFF00000000}"/>
  </bookViews>
  <sheets>
    <sheet name="Index" sheetId="2" r:id="rId1"/>
    <sheet name="Naturskador på villor" sheetId="3" r:id="rId2"/>
    <sheet name="Klimatanpassning" sheetId="4" r:id="rId3"/>
    <sheet name="Gröna avdrag" sheetId="5" r:id="rId4"/>
    <sheet name="Samhällsplanering" sheetId="6" r:id="rId5"/>
  </sheets>
  <definedNames>
    <definedName name="_xlnm._FilterDatabase" localSheetId="0" hidden="1">Index!$A$1:$P$291</definedName>
    <definedName name="_xlnm._FilterDatabase" localSheetId="1" hidden="1">'Naturskador på villor'!$A$1:$F$1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" i="3"/>
  <c r="I119" i="2"/>
  <c r="I132" i="2"/>
  <c r="I50" i="2"/>
  <c r="I8" i="2"/>
  <c r="I194" i="2"/>
  <c r="I96" i="2"/>
  <c r="I207" i="2"/>
  <c r="I109" i="2"/>
  <c r="I195" i="2"/>
  <c r="I136" i="2"/>
  <c r="I149" i="2"/>
  <c r="I85" i="2"/>
  <c r="I121" i="2"/>
  <c r="I3" i="2"/>
  <c r="I117" i="2"/>
  <c r="I98" i="2"/>
  <c r="I150" i="2"/>
  <c r="I130" i="2"/>
  <c r="I133" i="2"/>
  <c r="I4" i="2"/>
  <c r="I162" i="2"/>
  <c r="I28" i="2"/>
  <c r="I232" i="2"/>
  <c r="I30" i="2"/>
  <c r="I115" i="2"/>
  <c r="I63" i="2"/>
  <c r="I16" i="2"/>
  <c r="I126" i="2"/>
  <c r="I242" i="2"/>
  <c r="I174" i="2"/>
  <c r="I190" i="2"/>
  <c r="I123" i="2"/>
  <c r="I235" i="2"/>
  <c r="I230" i="2"/>
  <c r="I160" i="2"/>
  <c r="I223" i="2"/>
  <c r="I225" i="2"/>
  <c r="I139" i="2"/>
  <c r="I157" i="2"/>
  <c r="I21" i="2"/>
  <c r="I153" i="2"/>
  <c r="I2" i="2"/>
  <c r="I122" i="2"/>
  <c r="I120" i="2"/>
  <c r="I142" i="2"/>
  <c r="I108" i="2"/>
  <c r="I125" i="2"/>
  <c r="I66" i="2"/>
  <c r="I116" i="2"/>
  <c r="I246" i="2"/>
  <c r="I247" i="2"/>
  <c r="I25" i="2"/>
  <c r="I231" i="2"/>
  <c r="I118" i="2"/>
  <c r="I45" i="2"/>
  <c r="I154" i="2"/>
  <c r="I147" i="2"/>
  <c r="I213" i="2"/>
  <c r="I211" i="2"/>
  <c r="I205" i="2"/>
  <c r="I224" i="2"/>
  <c r="I169" i="2"/>
  <c r="I167" i="2"/>
  <c r="I164" i="2"/>
  <c r="I208" i="2"/>
  <c r="I166" i="2"/>
  <c r="I101" i="2"/>
  <c r="I155" i="2"/>
  <c r="I24" i="2"/>
  <c r="I88" i="2"/>
  <c r="I187" i="2"/>
  <c r="I177" i="2"/>
  <c r="I5" i="2"/>
  <c r="I53" i="2"/>
  <c r="I39" i="2"/>
  <c r="I17" i="2"/>
  <c r="I185" i="2"/>
  <c r="I110" i="2"/>
  <c r="I134" i="2"/>
  <c r="I57" i="2"/>
  <c r="I40" i="2"/>
  <c r="I11" i="2"/>
  <c r="I163" i="2"/>
  <c r="I198" i="2"/>
  <c r="I27" i="2"/>
  <c r="I243" i="2"/>
  <c r="I14" i="2"/>
  <c r="I248" i="2"/>
  <c r="I256" i="2"/>
  <c r="I18" i="2"/>
  <c r="I254" i="2"/>
  <c r="I51" i="2"/>
  <c r="I181" i="2"/>
  <c r="I26" i="2"/>
  <c r="I20" i="2"/>
  <c r="I188" i="2"/>
  <c r="I165" i="2"/>
  <c r="I91" i="2"/>
  <c r="I159" i="2"/>
  <c r="I35" i="2"/>
  <c r="I221" i="2"/>
  <c r="I152" i="2"/>
  <c r="I13" i="2"/>
  <c r="I67" i="2"/>
  <c r="I178" i="2"/>
  <c r="I171" i="2"/>
  <c r="I37" i="2"/>
  <c r="I215" i="2"/>
  <c r="I38" i="2"/>
  <c r="I209" i="2"/>
  <c r="I56" i="2"/>
  <c r="I183" i="2"/>
  <c r="I244" i="2"/>
  <c r="I184" i="2"/>
  <c r="I229" i="2"/>
  <c r="I135" i="2"/>
  <c r="I238" i="2"/>
  <c r="I201" i="2"/>
  <c r="I9" i="2"/>
  <c r="I263" i="2"/>
  <c r="I218" i="2"/>
  <c r="I200" i="2"/>
  <c r="I61" i="2"/>
  <c r="I64" i="2"/>
  <c r="I255" i="2"/>
  <c r="I75" i="2"/>
  <c r="I189" i="2"/>
  <c r="I36" i="2"/>
  <c r="I52" i="2"/>
  <c r="I236" i="2"/>
  <c r="I176" i="2"/>
  <c r="I168" i="2"/>
  <c r="I172" i="2"/>
  <c r="I90" i="2"/>
  <c r="I180" i="2"/>
  <c r="I43" i="2"/>
  <c r="I6" i="2"/>
  <c r="I148" i="2"/>
  <c r="I65" i="2"/>
  <c r="I70" i="2"/>
  <c r="I113" i="2"/>
  <c r="I273" i="2"/>
  <c r="I19" i="2"/>
  <c r="I7" i="2"/>
  <c r="I265" i="2"/>
  <c r="I138" i="2"/>
  <c r="I214" i="2"/>
  <c r="I49" i="2"/>
  <c r="I141" i="2"/>
  <c r="I137" i="2"/>
  <c r="I173" i="2"/>
  <c r="I257" i="2"/>
  <c r="I111" i="2"/>
  <c r="I269" i="2"/>
  <c r="I274" i="2"/>
  <c r="I84" i="2"/>
  <c r="I92" i="2"/>
  <c r="I234" i="2"/>
  <c r="I220" i="2"/>
  <c r="I239" i="2"/>
  <c r="I266" i="2"/>
  <c r="I175" i="2"/>
  <c r="I62" i="2"/>
  <c r="I12" i="2"/>
  <c r="I240" i="2"/>
  <c r="I89" i="2"/>
  <c r="I260" i="2"/>
  <c r="I127" i="2"/>
  <c r="I158" i="2"/>
  <c r="I170" i="2"/>
  <c r="I10" i="2"/>
  <c r="I145" i="2"/>
  <c r="I186" i="2"/>
  <c r="I46" i="2"/>
  <c r="I83" i="2"/>
  <c r="I261" i="2"/>
  <c r="I222" i="2"/>
  <c r="I199" i="2"/>
  <c r="I262" i="2"/>
  <c r="I272" i="2"/>
  <c r="I280" i="2"/>
  <c r="I128" i="2"/>
  <c r="I104" i="2"/>
  <c r="I192" i="2"/>
  <c r="I245" i="2"/>
  <c r="I241" i="2"/>
  <c r="I44" i="2"/>
  <c r="I77" i="2"/>
  <c r="I94" i="2"/>
  <c r="I33" i="2"/>
  <c r="I227" i="2"/>
  <c r="I253" i="2"/>
  <c r="I22" i="2"/>
  <c r="I197" i="2"/>
  <c r="I144" i="2"/>
  <c r="I34" i="2"/>
  <c r="I268" i="2"/>
  <c r="I252" i="2"/>
  <c r="I281" i="2"/>
  <c r="I23" i="2"/>
  <c r="I179" i="2"/>
  <c r="I233" i="2"/>
  <c r="I31" i="2"/>
  <c r="I48" i="2"/>
  <c r="I196" i="2"/>
  <c r="I97" i="2"/>
  <c r="I86" i="2"/>
  <c r="I212" i="2"/>
  <c r="I60" i="2"/>
  <c r="I129" i="2"/>
  <c r="I271" i="2"/>
  <c r="I41" i="2"/>
  <c r="I99" i="2"/>
  <c r="I143" i="2"/>
  <c r="I146" i="2"/>
  <c r="I15" i="2"/>
  <c r="I251" i="2"/>
  <c r="I151" i="2"/>
  <c r="I74" i="2"/>
  <c r="I216" i="2"/>
  <c r="I249" i="2"/>
  <c r="I72" i="2"/>
  <c r="I191" i="2"/>
  <c r="I204" i="2"/>
  <c r="I47" i="2"/>
  <c r="I283" i="2"/>
  <c r="I32" i="2"/>
  <c r="I275" i="2"/>
  <c r="I29" i="2"/>
  <c r="I93" i="2"/>
  <c r="I112" i="2"/>
  <c r="I219" i="2"/>
  <c r="I284" i="2"/>
  <c r="I78" i="2"/>
  <c r="I124" i="2"/>
  <c r="I279" i="2"/>
  <c r="I42" i="2"/>
  <c r="I95" i="2"/>
  <c r="I264" i="2"/>
  <c r="I114" i="2"/>
  <c r="I193" i="2"/>
  <c r="I277" i="2"/>
  <c r="I226" i="2"/>
  <c r="I55" i="2"/>
  <c r="I206" i="2"/>
  <c r="I87" i="2"/>
  <c r="I107" i="2"/>
  <c r="I131" i="2"/>
  <c r="I82" i="2"/>
  <c r="I285" i="2"/>
  <c r="I278" i="2"/>
  <c r="I217" i="2"/>
  <c r="I105" i="2"/>
  <c r="I68" i="2"/>
  <c r="I58" i="2"/>
  <c r="I228" i="2"/>
  <c r="I286" i="2"/>
  <c r="I156" i="2"/>
  <c r="I71" i="2"/>
  <c r="I290" i="2"/>
  <c r="I106" i="2"/>
  <c r="I54" i="2"/>
  <c r="I270" i="2"/>
  <c r="I291" i="2"/>
  <c r="I203" i="2"/>
  <c r="I59" i="2"/>
  <c r="I276" i="2"/>
  <c r="I81" i="2"/>
  <c r="I103" i="2"/>
  <c r="I79" i="2"/>
  <c r="I237" i="2"/>
  <c r="I258" i="2"/>
  <c r="I161" i="2"/>
  <c r="I202" i="2"/>
  <c r="I267" i="2"/>
  <c r="I73" i="2"/>
  <c r="I80" i="2"/>
  <c r="I69" i="2"/>
  <c r="I140" i="2"/>
  <c r="I288" i="2"/>
  <c r="I289" i="2"/>
  <c r="I100" i="2"/>
  <c r="I282" i="2"/>
  <c r="I259" i="2"/>
  <c r="I250" i="2"/>
  <c r="I287" i="2"/>
  <c r="I182" i="2"/>
  <c r="I210" i="2"/>
  <c r="I76" i="2"/>
  <c r="I102" i="2"/>
  <c r="N247" i="2"/>
  <c r="K8" i="2"/>
  <c r="K24" i="2"/>
  <c r="K28" i="2"/>
  <c r="K30" i="2"/>
  <c r="K37" i="2"/>
  <c r="K39" i="2"/>
  <c r="K49" i="2"/>
  <c r="K52" i="2"/>
  <c r="K62" i="2"/>
  <c r="K67" i="2"/>
  <c r="K86" i="2"/>
  <c r="K91" i="2"/>
  <c r="K108" i="2"/>
  <c r="K109" i="2"/>
  <c r="K111" i="2"/>
  <c r="K113" i="2"/>
  <c r="K115" i="2"/>
  <c r="K117" i="2"/>
  <c r="K119" i="2"/>
  <c r="K125" i="2"/>
  <c r="K126" i="2"/>
  <c r="K127" i="2"/>
  <c r="K130" i="2"/>
  <c r="K135" i="2"/>
  <c r="K136" i="2"/>
  <c r="K141" i="2"/>
  <c r="K142" i="2"/>
  <c r="K146" i="2"/>
  <c r="K147" i="2"/>
  <c r="K148" i="2"/>
  <c r="K150" i="2"/>
  <c r="K151" i="2"/>
  <c r="K154" i="2"/>
  <c r="K159" i="2"/>
  <c r="K160" i="2"/>
  <c r="K162" i="2"/>
  <c r="K164" i="2"/>
  <c r="K173" i="2"/>
  <c r="K174" i="2"/>
  <c r="K177" i="2"/>
  <c r="K188" i="2"/>
  <c r="K187" i="2"/>
  <c r="K189" i="2"/>
  <c r="K190" i="2"/>
  <c r="K196" i="2"/>
  <c r="K197" i="2"/>
  <c r="K200" i="2"/>
  <c r="K203" i="2"/>
  <c r="K204" i="2"/>
  <c r="K207" i="2"/>
  <c r="K209" i="2"/>
  <c r="K208" i="2"/>
  <c r="K211" i="2"/>
  <c r="K218" i="2"/>
  <c r="K224" i="2"/>
  <c r="K225" i="2"/>
  <c r="K226" i="2"/>
  <c r="K231" i="2"/>
  <c r="K230" i="2"/>
  <c r="K233" i="2"/>
  <c r="K234" i="2"/>
  <c r="K235" i="2"/>
  <c r="K236" i="2"/>
  <c r="K237" i="2"/>
  <c r="K239" i="2"/>
  <c r="K238" i="2"/>
  <c r="K242" i="2"/>
  <c r="K243" i="2"/>
  <c r="K244" i="2"/>
  <c r="K246" i="2"/>
  <c r="K248" i="2"/>
  <c r="K251" i="2"/>
  <c r="K253" i="2"/>
  <c r="K254" i="2"/>
  <c r="K255" i="2"/>
  <c r="K256" i="2"/>
  <c r="K257" i="2"/>
  <c r="K259" i="2"/>
  <c r="K260" i="2"/>
  <c r="K263" i="2"/>
  <c r="K265" i="2"/>
  <c r="K266" i="2"/>
  <c r="K267" i="2"/>
  <c r="K269" i="2"/>
  <c r="K272" i="2"/>
  <c r="K273" i="2"/>
  <c r="K275" i="2"/>
  <c r="K277" i="2"/>
  <c r="K280" i="2"/>
  <c r="K281" i="2"/>
  <c r="K283" i="2"/>
  <c r="K284" i="2"/>
  <c r="K285" i="2"/>
  <c r="K286" i="2"/>
  <c r="K288" i="2"/>
  <c r="K289" i="2"/>
  <c r="K290" i="2"/>
  <c r="K291" i="2"/>
  <c r="J3" i="2"/>
  <c r="K3" i="2" s="1"/>
  <c r="J4" i="2"/>
  <c r="K4" i="2" s="1"/>
  <c r="J5" i="2"/>
  <c r="K5" i="2" s="1"/>
  <c r="J6" i="2"/>
  <c r="K6" i="2" s="1"/>
  <c r="J7" i="2"/>
  <c r="K7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5" i="2"/>
  <c r="K25" i="2" s="1"/>
  <c r="J26" i="2"/>
  <c r="K26" i="2" s="1"/>
  <c r="J27" i="2"/>
  <c r="K27" i="2" s="1"/>
  <c r="J29" i="2"/>
  <c r="K29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J38" i="2"/>
  <c r="K38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50" i="2"/>
  <c r="K50" i="2" s="1"/>
  <c r="J51" i="2"/>
  <c r="K51" i="2" s="1"/>
  <c r="J53" i="2"/>
  <c r="K53" i="2" s="1"/>
  <c r="J54" i="2"/>
  <c r="K54" i="2" s="1"/>
  <c r="J55" i="2"/>
  <c r="K55" i="2" s="1"/>
  <c r="J56" i="2"/>
  <c r="K56" i="2" s="1"/>
  <c r="J57" i="2"/>
  <c r="K57" i="2" s="1"/>
  <c r="J58" i="2"/>
  <c r="K58" i="2" s="1"/>
  <c r="J59" i="2"/>
  <c r="K59" i="2" s="1"/>
  <c r="J60" i="2"/>
  <c r="K60" i="2" s="1"/>
  <c r="J61" i="2"/>
  <c r="K61" i="2" s="1"/>
  <c r="J63" i="2"/>
  <c r="K63" i="2" s="1"/>
  <c r="J64" i="2"/>
  <c r="K64" i="2" s="1"/>
  <c r="J65" i="2"/>
  <c r="K65" i="2" s="1"/>
  <c r="J66" i="2"/>
  <c r="K66" i="2" s="1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7" i="2"/>
  <c r="K87" i="2" s="1"/>
  <c r="J88" i="2"/>
  <c r="K88" i="2" s="1"/>
  <c r="J89" i="2"/>
  <c r="K89" i="2" s="1"/>
  <c r="J90" i="2"/>
  <c r="K90" i="2" s="1"/>
  <c r="J92" i="2"/>
  <c r="K92" i="2" s="1"/>
  <c r="J93" i="2"/>
  <c r="K93" i="2" s="1"/>
  <c r="J94" i="2"/>
  <c r="K94" i="2" s="1"/>
  <c r="J95" i="2"/>
  <c r="K95" i="2" s="1"/>
  <c r="J97" i="2"/>
  <c r="K97" i="2" s="1"/>
  <c r="J96" i="2"/>
  <c r="K96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10" i="2"/>
  <c r="K110" i="2" s="1"/>
  <c r="J112" i="2"/>
  <c r="K112" i="2" s="1"/>
  <c r="J114" i="2"/>
  <c r="K114" i="2" s="1"/>
  <c r="J116" i="2"/>
  <c r="K116" i="2" s="1"/>
  <c r="J118" i="2"/>
  <c r="K118" i="2" s="1"/>
  <c r="J120" i="2"/>
  <c r="K120" i="2" s="1"/>
  <c r="J121" i="2"/>
  <c r="K121" i="2" s="1"/>
  <c r="J122" i="2"/>
  <c r="K122" i="2" s="1"/>
  <c r="J123" i="2"/>
  <c r="K123" i="2" s="1"/>
  <c r="J124" i="2"/>
  <c r="K124" i="2" s="1"/>
  <c r="J128" i="2"/>
  <c r="K128" i="2" s="1"/>
  <c r="J129" i="2"/>
  <c r="K129" i="2" s="1"/>
  <c r="J131" i="2"/>
  <c r="K131" i="2" s="1"/>
  <c r="J132" i="2"/>
  <c r="K132" i="2" s="1"/>
  <c r="J133" i="2"/>
  <c r="K133" i="2" s="1"/>
  <c r="J134" i="2"/>
  <c r="K134" i="2" s="1"/>
  <c r="J137" i="2"/>
  <c r="K137" i="2" s="1"/>
  <c r="J138" i="2"/>
  <c r="K138" i="2" s="1"/>
  <c r="J139" i="2"/>
  <c r="K139" i="2" s="1"/>
  <c r="J140" i="2"/>
  <c r="K140" i="2" s="1"/>
  <c r="J143" i="2"/>
  <c r="K143" i="2" s="1"/>
  <c r="J144" i="2"/>
  <c r="K144" i="2" s="1"/>
  <c r="J145" i="2"/>
  <c r="K145" i="2" s="1"/>
  <c r="J149" i="2"/>
  <c r="K149" i="2" s="1"/>
  <c r="J152" i="2"/>
  <c r="K152" i="2" s="1"/>
  <c r="J153" i="2"/>
  <c r="K153" i="2" s="1"/>
  <c r="J155" i="2"/>
  <c r="K155" i="2" s="1"/>
  <c r="J156" i="2"/>
  <c r="K156" i="2" s="1"/>
  <c r="J157" i="2"/>
  <c r="K157" i="2" s="1"/>
  <c r="J158" i="2"/>
  <c r="K158" i="2" s="1"/>
  <c r="J161" i="2"/>
  <c r="K161" i="2" s="1"/>
  <c r="J163" i="2"/>
  <c r="K163" i="2" s="1"/>
  <c r="J165" i="2"/>
  <c r="K165" i="2" s="1"/>
  <c r="J166" i="2"/>
  <c r="K166" i="2" s="1"/>
  <c r="J168" i="2"/>
  <c r="K168" i="2" s="1"/>
  <c r="J167" i="2"/>
  <c r="K167" i="2" s="1"/>
  <c r="J169" i="2"/>
  <c r="K169" i="2" s="1"/>
  <c r="J170" i="2"/>
  <c r="K170" i="2" s="1"/>
  <c r="J171" i="2"/>
  <c r="K171" i="2" s="1"/>
  <c r="J172" i="2"/>
  <c r="K172" i="2" s="1"/>
  <c r="J175" i="2"/>
  <c r="K175" i="2" s="1"/>
  <c r="J176" i="2"/>
  <c r="K176" i="2" s="1"/>
  <c r="J178" i="2"/>
  <c r="K178" i="2" s="1"/>
  <c r="J179" i="2"/>
  <c r="K179" i="2" s="1"/>
  <c r="J180" i="2"/>
  <c r="K180" i="2" s="1"/>
  <c r="J182" i="2"/>
  <c r="K182" i="2" s="1"/>
  <c r="J181" i="2"/>
  <c r="K181" i="2" s="1"/>
  <c r="J183" i="2"/>
  <c r="K183" i="2" s="1"/>
  <c r="J184" i="2"/>
  <c r="K184" i="2" s="1"/>
  <c r="J185" i="2"/>
  <c r="K185" i="2" s="1"/>
  <c r="J186" i="2"/>
  <c r="K186" i="2" s="1"/>
  <c r="J191" i="2"/>
  <c r="K191" i="2" s="1"/>
  <c r="J192" i="2"/>
  <c r="K192" i="2" s="1"/>
  <c r="J193" i="2"/>
  <c r="K193" i="2" s="1"/>
  <c r="J194" i="2"/>
  <c r="K194" i="2" s="1"/>
  <c r="J195" i="2"/>
  <c r="K195" i="2" s="1"/>
  <c r="J198" i="2"/>
  <c r="K198" i="2" s="1"/>
  <c r="J199" i="2"/>
  <c r="K199" i="2" s="1"/>
  <c r="J201" i="2"/>
  <c r="K201" i="2" s="1"/>
  <c r="J202" i="2"/>
  <c r="K202" i="2" s="1"/>
  <c r="J206" i="2"/>
  <c r="K206" i="2" s="1"/>
  <c r="J205" i="2"/>
  <c r="K205" i="2" s="1"/>
  <c r="J210" i="2"/>
  <c r="K210" i="2" s="1"/>
  <c r="J212" i="2"/>
  <c r="K212" i="2" s="1"/>
  <c r="J214" i="2"/>
  <c r="K214" i="2" s="1"/>
  <c r="J213" i="2"/>
  <c r="K213" i="2" s="1"/>
  <c r="J215" i="2"/>
  <c r="K215" i="2" s="1"/>
  <c r="J216" i="2"/>
  <c r="K216" i="2" s="1"/>
  <c r="J217" i="2"/>
  <c r="K217" i="2" s="1"/>
  <c r="J219" i="2"/>
  <c r="K219" i="2" s="1"/>
  <c r="J220" i="2"/>
  <c r="K220" i="2" s="1"/>
  <c r="J221" i="2"/>
  <c r="K221" i="2" s="1"/>
  <c r="J222" i="2"/>
  <c r="K222" i="2" s="1"/>
  <c r="J223" i="2"/>
  <c r="K223" i="2" s="1"/>
  <c r="J227" i="2"/>
  <c r="K227" i="2" s="1"/>
  <c r="J228" i="2"/>
  <c r="K228" i="2" s="1"/>
  <c r="J229" i="2"/>
  <c r="K229" i="2" s="1"/>
  <c r="J232" i="2"/>
  <c r="K232" i="2" s="1"/>
  <c r="J240" i="2"/>
  <c r="K240" i="2" s="1"/>
  <c r="J241" i="2"/>
  <c r="K241" i="2" s="1"/>
  <c r="J245" i="2"/>
  <c r="K245" i="2" s="1"/>
  <c r="J249" i="2"/>
  <c r="K249" i="2" s="1"/>
  <c r="J250" i="2"/>
  <c r="K250" i="2" s="1"/>
  <c r="J252" i="2"/>
  <c r="K252" i="2" s="1"/>
  <c r="J258" i="2"/>
  <c r="K258" i="2" s="1"/>
  <c r="J261" i="2"/>
  <c r="K261" i="2" s="1"/>
  <c r="J262" i="2"/>
  <c r="K262" i="2" s="1"/>
  <c r="J264" i="2"/>
  <c r="K264" i="2" s="1"/>
  <c r="J268" i="2"/>
  <c r="K268" i="2" s="1"/>
  <c r="J270" i="2"/>
  <c r="K270" i="2" s="1"/>
  <c r="J271" i="2"/>
  <c r="K271" i="2" s="1"/>
  <c r="J274" i="2"/>
  <c r="K274" i="2" s="1"/>
  <c r="J276" i="2"/>
  <c r="K276" i="2" s="1"/>
  <c r="J278" i="2"/>
  <c r="K278" i="2" s="1"/>
  <c r="J279" i="2"/>
  <c r="K279" i="2" s="1"/>
  <c r="J282" i="2"/>
  <c r="K282" i="2" s="1"/>
  <c r="J287" i="2"/>
  <c r="K287" i="2" s="1"/>
  <c r="J247" i="2"/>
  <c r="K247" i="2" s="1"/>
  <c r="J2" i="2" l="1"/>
  <c r="K2" i="2" s="1"/>
  <c r="O98" i="2" l="1"/>
  <c r="P98" i="2" s="1"/>
  <c r="O115" i="2"/>
  <c r="P115" i="2" s="1"/>
  <c r="O85" i="2"/>
  <c r="P85" i="2" s="1"/>
  <c r="O116" i="2"/>
  <c r="P116" i="2" s="1"/>
  <c r="O137" i="2"/>
  <c r="P137" i="2" s="1"/>
  <c r="O125" i="2"/>
  <c r="P125" i="2" s="1"/>
  <c r="O2" i="2"/>
  <c r="P2" i="2" s="1"/>
  <c r="O109" i="2"/>
  <c r="P109" i="2" s="1"/>
  <c r="O96" i="2"/>
  <c r="P96" i="2" s="1"/>
  <c r="O118" i="2"/>
  <c r="P118" i="2" s="1"/>
  <c r="O202" i="2"/>
  <c r="P202" i="2" s="1"/>
  <c r="O158" i="2"/>
  <c r="P158" i="2" s="1"/>
  <c r="O37" i="2"/>
  <c r="P37" i="2" s="1"/>
  <c r="O182" i="2"/>
  <c r="P182" i="2" s="1"/>
  <c r="O143" i="2"/>
  <c r="P143" i="2" s="1"/>
  <c r="O196" i="2"/>
  <c r="P196" i="2" s="1"/>
  <c r="O13" i="2"/>
  <c r="P13" i="2" s="1"/>
  <c r="O69" i="2"/>
  <c r="P69" i="2" s="1"/>
  <c r="O117" i="2"/>
  <c r="P117" i="2" s="1"/>
  <c r="O152" i="2"/>
  <c r="P152" i="2" s="1"/>
  <c r="O24" i="2"/>
  <c r="P24" i="2" s="1"/>
  <c r="O54" i="2"/>
  <c r="P54" i="2" s="1"/>
  <c r="O123" i="2"/>
  <c r="P123" i="2" s="1"/>
  <c r="O204" i="2"/>
  <c r="P204" i="2" s="1"/>
  <c r="O49" i="2"/>
  <c r="P49" i="2" s="1"/>
  <c r="O126" i="2"/>
  <c r="P126" i="2" s="1"/>
  <c r="O15" i="2"/>
  <c r="P15" i="2" s="1"/>
  <c r="O173" i="2"/>
  <c r="P173" i="2" s="1"/>
  <c r="O197" i="2"/>
  <c r="P197" i="2" s="1"/>
  <c r="O144" i="2"/>
  <c r="P144" i="2" s="1"/>
  <c r="O62" i="2"/>
  <c r="P62" i="2" s="1"/>
  <c r="O193" i="2"/>
  <c r="P193" i="2" s="1"/>
  <c r="O191" i="2"/>
  <c r="P191" i="2" s="1"/>
  <c r="O145" i="2"/>
  <c r="P145" i="2" s="1"/>
  <c r="O134" i="2"/>
  <c r="P134" i="2" s="1"/>
  <c r="O6" i="2"/>
  <c r="P6" i="2" s="1"/>
  <c r="O119" i="2"/>
  <c r="P119" i="2" s="1"/>
  <c r="O237" i="2"/>
  <c r="P237" i="2" s="1"/>
  <c r="O147" i="2"/>
  <c r="P147" i="2" s="1"/>
  <c r="O10" i="2"/>
  <c r="P10" i="2" s="1"/>
  <c r="O226" i="2"/>
  <c r="P226" i="2" s="1"/>
  <c r="O142" i="2"/>
  <c r="P142" i="2" s="1"/>
  <c r="O159" i="2"/>
  <c r="P159" i="2" s="1"/>
  <c r="O7" i="2"/>
  <c r="P7" i="2" s="1"/>
  <c r="O86" i="2"/>
  <c r="P86" i="2" s="1"/>
  <c r="O170" i="2"/>
  <c r="P170" i="2" s="1"/>
  <c r="O130" i="2"/>
  <c r="P130" i="2" s="1"/>
  <c r="O39" i="2"/>
  <c r="P39" i="2" s="1"/>
  <c r="O71" i="2"/>
  <c r="P71" i="2" s="1"/>
  <c r="O9" i="2"/>
  <c r="P9" i="2" s="1"/>
  <c r="O192" i="2"/>
  <c r="P192" i="2" s="1"/>
  <c r="O52" i="2"/>
  <c r="P52" i="2" s="1"/>
  <c r="O44" i="2"/>
  <c r="P44" i="2" s="1"/>
  <c r="O138" i="2"/>
  <c r="P138" i="2" s="1"/>
  <c r="O100" i="2"/>
  <c r="P100" i="2" s="1"/>
  <c r="O110" i="2"/>
  <c r="P110" i="2" s="1"/>
  <c r="O31" i="2"/>
  <c r="P31" i="2" s="1"/>
  <c r="O12" i="2"/>
  <c r="P12" i="2" s="1"/>
  <c r="O122" i="2"/>
  <c r="P122" i="2" s="1"/>
  <c r="O47" i="2"/>
  <c r="P47" i="2" s="1"/>
  <c r="O11" i="2"/>
  <c r="P11" i="2" s="1"/>
  <c r="O29" i="2"/>
  <c r="P29" i="2" s="1"/>
  <c r="O121" i="2"/>
  <c r="P121" i="2" s="1"/>
  <c r="O219" i="2"/>
  <c r="P219" i="2" s="1"/>
  <c r="O136" i="2"/>
  <c r="P136" i="2" s="1"/>
  <c r="O120" i="2"/>
  <c r="P120" i="2" s="1"/>
  <c r="O3" i="2"/>
  <c r="P3" i="2" s="1"/>
  <c r="O34" i="2"/>
  <c r="P34" i="2" s="1"/>
  <c r="O102" i="2"/>
  <c r="P102" i="2" s="1"/>
  <c r="O154" i="2"/>
  <c r="P154" i="2" s="1"/>
  <c r="O32" i="2"/>
  <c r="P32" i="2" s="1"/>
  <c r="O23" i="2"/>
  <c r="P23" i="2" s="1"/>
  <c r="O132" i="2"/>
  <c r="P132" i="2" s="1"/>
  <c r="O58" i="2"/>
  <c r="P58" i="2" s="1"/>
  <c r="O59" i="2"/>
  <c r="P59" i="2" s="1"/>
  <c r="O210" i="2"/>
  <c r="P210" i="2" s="1"/>
  <c r="O42" i="2"/>
  <c r="P42" i="2" s="1"/>
  <c r="O189" i="2"/>
  <c r="P189" i="2" s="1"/>
  <c r="O28" i="2"/>
  <c r="P28" i="2" s="1"/>
  <c r="O171" i="2"/>
  <c r="P171" i="2" s="1"/>
  <c r="O30" i="2"/>
  <c r="P30" i="2" s="1"/>
  <c r="O22" i="2"/>
  <c r="P22" i="2" s="1"/>
  <c r="O150" i="2"/>
  <c r="P150" i="2" s="1"/>
  <c r="O155" i="2"/>
  <c r="P155" i="2" s="1"/>
  <c r="O77" i="2"/>
  <c r="P77" i="2" s="1"/>
  <c r="O5" i="2"/>
  <c r="P5" i="2" s="1"/>
  <c r="O178" i="2"/>
  <c r="P178" i="2" s="1"/>
  <c r="O176" i="2"/>
  <c r="P176" i="2" s="1"/>
  <c r="O33" i="2"/>
  <c r="P33" i="2" s="1"/>
  <c r="O164" i="2"/>
  <c r="P164" i="2" s="1"/>
  <c r="O103" i="2"/>
  <c r="P103" i="2" s="1"/>
  <c r="O259" i="2"/>
  <c r="P259" i="2" s="1"/>
  <c r="O179" i="2"/>
  <c r="P179" i="2" s="1"/>
  <c r="O186" i="2"/>
  <c r="P186" i="2" s="1"/>
  <c r="O17" i="2"/>
  <c r="P17" i="2" s="1"/>
  <c r="O19" i="2"/>
  <c r="P19" i="2" s="1"/>
  <c r="O18" i="2"/>
  <c r="P18" i="2" s="1"/>
  <c r="O67" i="2"/>
  <c r="P67" i="2" s="1"/>
  <c r="O183" i="2"/>
  <c r="P183" i="2" s="1"/>
  <c r="O233" i="2"/>
  <c r="P233" i="2" s="1"/>
  <c r="O101" i="2"/>
  <c r="P101" i="2" s="1"/>
  <c r="O81" i="2"/>
  <c r="P81" i="2" s="1"/>
  <c r="O55" i="2"/>
  <c r="P55" i="2" s="1"/>
  <c r="O149" i="2"/>
  <c r="P149" i="2" s="1"/>
  <c r="O41" i="2"/>
  <c r="P41" i="2" s="1"/>
  <c r="O60" i="2"/>
  <c r="P60" i="2" s="1"/>
  <c r="O73" i="2"/>
  <c r="P73" i="2" s="1"/>
  <c r="O160" i="2"/>
  <c r="P160" i="2" s="1"/>
  <c r="O188" i="2"/>
  <c r="P188" i="2" s="1"/>
  <c r="O4" i="2"/>
  <c r="P4" i="2" s="1"/>
  <c r="O79" i="2"/>
  <c r="P79" i="2" s="1"/>
  <c r="O163" i="2"/>
  <c r="P163" i="2" s="1"/>
  <c r="O200" i="2"/>
  <c r="P200" i="2" s="1"/>
  <c r="O177" i="2"/>
  <c r="P177" i="2" s="1"/>
  <c r="O35" i="2"/>
  <c r="P35" i="2" s="1"/>
  <c r="O82" i="2"/>
  <c r="P82" i="2" s="1"/>
  <c r="O38" i="2"/>
  <c r="P38" i="2" s="1"/>
  <c r="O74" i="2"/>
  <c r="P74" i="2" s="1"/>
  <c r="O184" i="2"/>
  <c r="P184" i="2" s="1"/>
  <c r="O217" i="2"/>
  <c r="P217" i="2" s="1"/>
  <c r="O166" i="2"/>
  <c r="P166" i="2" s="1"/>
  <c r="O14" i="2"/>
  <c r="P14" i="2" s="1"/>
  <c r="O162" i="2"/>
  <c r="P162" i="2" s="1"/>
  <c r="O68" i="2"/>
  <c r="P68" i="2" s="1"/>
  <c r="O76" i="2"/>
  <c r="P76" i="2" s="1"/>
  <c r="O83" i="2"/>
  <c r="P83" i="2" s="1"/>
  <c r="O16" i="2"/>
  <c r="P16" i="2" s="1"/>
  <c r="O51" i="2"/>
  <c r="P51" i="2" s="1"/>
  <c r="O267" i="2"/>
  <c r="P267" i="2" s="1"/>
  <c r="O216" i="2"/>
  <c r="P216" i="2" s="1"/>
  <c r="O212" i="2"/>
  <c r="P212" i="2" s="1"/>
  <c r="O180" i="2"/>
  <c r="P180" i="2" s="1"/>
  <c r="O175" i="2"/>
  <c r="P175" i="2" s="1"/>
  <c r="O187" i="2"/>
  <c r="P187" i="2" s="1"/>
  <c r="O251" i="2"/>
  <c r="P251" i="2" s="1"/>
  <c r="O214" i="2"/>
  <c r="P214" i="2" s="1"/>
  <c r="O250" i="2"/>
  <c r="P250" i="2" s="1"/>
  <c r="O206" i="2"/>
  <c r="P206" i="2" s="1"/>
  <c r="O93" i="2"/>
  <c r="P93" i="2" s="1"/>
  <c r="O70" i="2"/>
  <c r="P70" i="2" s="1"/>
  <c r="O209" i="2"/>
  <c r="P209" i="2" s="1"/>
  <c r="O80" i="2"/>
  <c r="P80" i="2" s="1"/>
  <c r="O48" i="2"/>
  <c r="P48" i="2" s="1"/>
  <c r="O234" i="2"/>
  <c r="P234" i="2" s="1"/>
  <c r="O64" i="2"/>
  <c r="P64" i="2" s="1"/>
  <c r="O165" i="2"/>
  <c r="P165" i="2" s="1"/>
  <c r="O220" i="2"/>
  <c r="P220" i="2" s="1"/>
  <c r="O43" i="2"/>
  <c r="P43" i="2" s="1"/>
  <c r="O239" i="2"/>
  <c r="P239" i="2" s="1"/>
  <c r="O174" i="2"/>
  <c r="P174" i="2" s="1"/>
  <c r="O169" i="2"/>
  <c r="P169" i="2" s="1"/>
  <c r="O20" i="2"/>
  <c r="P20" i="2" s="1"/>
  <c r="O72" i="2"/>
  <c r="P72" i="2" s="1"/>
  <c r="O218" i="2"/>
  <c r="P218" i="2" s="1"/>
  <c r="O111" i="2"/>
  <c r="P111" i="2" s="1"/>
  <c r="O46" i="2"/>
  <c r="P46" i="2" s="1"/>
  <c r="O95" i="2"/>
  <c r="P95" i="2" s="1"/>
  <c r="O36" i="2"/>
  <c r="P36" i="2" s="1"/>
  <c r="O133" i="2"/>
  <c r="P133" i="2" s="1"/>
  <c r="O53" i="2"/>
  <c r="P53" i="2" s="1"/>
  <c r="O78" i="2"/>
  <c r="P78" i="2" s="1"/>
  <c r="O153" i="2"/>
  <c r="P153" i="2" s="1"/>
  <c r="O91" i="2"/>
  <c r="P91" i="2" s="1"/>
  <c r="O27" i="2"/>
  <c r="P27" i="2" s="1"/>
  <c r="O253" i="2"/>
  <c r="P253" i="2" s="1"/>
  <c r="O168" i="2"/>
  <c r="P168" i="2" s="1"/>
  <c r="O181" i="2"/>
  <c r="P181" i="2" s="1"/>
  <c r="O21" i="2"/>
  <c r="P21" i="2" s="1"/>
  <c r="O146" i="2"/>
  <c r="P146" i="2" s="1"/>
  <c r="O167" i="2"/>
  <c r="P167" i="2" s="1"/>
  <c r="O107" i="2"/>
  <c r="P107" i="2" s="1"/>
  <c r="O84" i="2"/>
  <c r="P84" i="2" s="1"/>
  <c r="O113" i="2"/>
  <c r="P113" i="2" s="1"/>
  <c r="O236" i="2"/>
  <c r="P236" i="2" s="1"/>
  <c r="O185" i="2"/>
  <c r="P185" i="2" s="1"/>
  <c r="O127" i="2"/>
  <c r="P127" i="2" s="1"/>
  <c r="O264" i="2"/>
  <c r="P264" i="2" s="1"/>
  <c r="O190" i="2"/>
  <c r="P190" i="2" s="1"/>
  <c r="O89" i="2"/>
  <c r="P89" i="2" s="1"/>
  <c r="O139" i="2"/>
  <c r="P139" i="2" s="1"/>
  <c r="O227" i="2"/>
  <c r="P227" i="2" s="1"/>
  <c r="O151" i="2"/>
  <c r="P151" i="2" s="1"/>
  <c r="O270" i="2"/>
  <c r="P270" i="2" s="1"/>
  <c r="O112" i="2"/>
  <c r="P112" i="2" s="1"/>
  <c r="O104" i="2"/>
  <c r="P104" i="2" s="1"/>
  <c r="O208" i="2"/>
  <c r="P208" i="2" s="1"/>
  <c r="O221" i="2"/>
  <c r="P221" i="2" s="1"/>
  <c r="O215" i="2"/>
  <c r="P215" i="2" s="1"/>
  <c r="O105" i="2"/>
  <c r="P105" i="2" s="1"/>
  <c r="O277" i="2"/>
  <c r="P277" i="2" s="1"/>
  <c r="O240" i="2"/>
  <c r="P240" i="2" s="1"/>
  <c r="O238" i="2"/>
  <c r="P238" i="2" s="1"/>
  <c r="O56" i="2"/>
  <c r="P56" i="2" s="1"/>
  <c r="O157" i="2"/>
  <c r="P157" i="2" s="1"/>
  <c r="O97" i="2"/>
  <c r="P97" i="2" s="1"/>
  <c r="O211" i="2"/>
  <c r="P211" i="2" s="1"/>
  <c r="O26" i="2"/>
  <c r="P26" i="2" s="1"/>
  <c r="O275" i="2"/>
  <c r="P275" i="2" s="1"/>
  <c r="O106" i="2"/>
  <c r="P106" i="2" s="1"/>
  <c r="O25" i="2"/>
  <c r="P25" i="2" s="1"/>
  <c r="O87" i="2"/>
  <c r="P87" i="2" s="1"/>
  <c r="O61" i="2"/>
  <c r="P61" i="2" s="1"/>
  <c r="O199" i="2"/>
  <c r="P199" i="2" s="1"/>
  <c r="O241" i="2"/>
  <c r="P241" i="2" s="1"/>
  <c r="O229" i="2"/>
  <c r="P229" i="2" s="1"/>
  <c r="O172" i="2"/>
  <c r="P172" i="2" s="1"/>
  <c r="O249" i="2"/>
  <c r="P249" i="2" s="1"/>
  <c r="O228" i="2"/>
  <c r="P228" i="2" s="1"/>
  <c r="O244" i="2"/>
  <c r="P244" i="2" s="1"/>
  <c r="O260" i="2"/>
  <c r="P260" i="2" s="1"/>
  <c r="O271" i="2"/>
  <c r="P271" i="2" s="1"/>
  <c r="O90" i="2"/>
  <c r="P90" i="2" s="1"/>
  <c r="O198" i="2"/>
  <c r="P198" i="2" s="1"/>
  <c r="O257" i="2"/>
  <c r="P257" i="2" s="1"/>
  <c r="O65" i="2"/>
  <c r="P65" i="2" s="1"/>
  <c r="O258" i="2"/>
  <c r="P258" i="2" s="1"/>
  <c r="O282" i="2"/>
  <c r="P282" i="2" s="1"/>
  <c r="O156" i="2"/>
  <c r="P156" i="2" s="1"/>
  <c r="O213" i="2"/>
  <c r="P213" i="2" s="1"/>
  <c r="O99" i="2"/>
  <c r="P99" i="2" s="1"/>
  <c r="O224" i="2"/>
  <c r="P224" i="2" s="1"/>
  <c r="O276" i="2"/>
  <c r="P276" i="2" s="1"/>
  <c r="O161" i="2"/>
  <c r="P161" i="2" s="1"/>
  <c r="O141" i="2"/>
  <c r="P141" i="2" s="1"/>
  <c r="O279" i="2"/>
  <c r="P279" i="2" s="1"/>
  <c r="O40" i="2"/>
  <c r="P40" i="2" s="1"/>
  <c r="O222" i="2"/>
  <c r="P222" i="2" s="1"/>
  <c r="O195" i="2"/>
  <c r="P195" i="2" s="1"/>
  <c r="O205" i="2"/>
  <c r="P205" i="2" s="1"/>
  <c r="O243" i="2"/>
  <c r="P243" i="2" s="1"/>
  <c r="O278" i="2"/>
  <c r="P278" i="2" s="1"/>
  <c r="O94" i="2"/>
  <c r="P94" i="2" s="1"/>
  <c r="O252" i="2"/>
  <c r="P252" i="2" s="1"/>
  <c r="O255" i="2"/>
  <c r="P255" i="2" s="1"/>
  <c r="O140" i="2"/>
  <c r="P140" i="2" s="1"/>
  <c r="O88" i="2"/>
  <c r="P88" i="2" s="1"/>
  <c r="O114" i="2"/>
  <c r="P114" i="2" s="1"/>
  <c r="O272" i="2"/>
  <c r="P272" i="2" s="1"/>
  <c r="O124" i="2"/>
  <c r="P124" i="2" s="1"/>
  <c r="O245" i="2"/>
  <c r="P245" i="2" s="1"/>
  <c r="O266" i="2"/>
  <c r="P266" i="2" s="1"/>
  <c r="O57" i="2"/>
  <c r="P57" i="2" s="1"/>
  <c r="O207" i="2"/>
  <c r="P207" i="2" s="1"/>
  <c r="O201" i="2"/>
  <c r="P201" i="2" s="1"/>
  <c r="O231" i="2"/>
  <c r="P231" i="2" s="1"/>
  <c r="O287" i="2"/>
  <c r="P287" i="2" s="1"/>
  <c r="O225" i="2"/>
  <c r="P225" i="2" s="1"/>
  <c r="O135" i="2"/>
  <c r="P135" i="2" s="1"/>
  <c r="O148" i="2"/>
  <c r="P148" i="2" s="1"/>
  <c r="O194" i="2"/>
  <c r="P194" i="2" s="1"/>
  <c r="O92" i="2"/>
  <c r="P92" i="2" s="1"/>
  <c r="O66" i="2"/>
  <c r="P66" i="2" s="1"/>
  <c r="O248" i="2"/>
  <c r="P248" i="2" s="1"/>
  <c r="O265" i="2"/>
  <c r="P265" i="2" s="1"/>
  <c r="O288" i="2"/>
  <c r="P288" i="2" s="1"/>
  <c r="O131" i="2"/>
  <c r="P131" i="2" s="1"/>
  <c r="O63" i="2"/>
  <c r="P63" i="2" s="1"/>
  <c r="O269" i="2"/>
  <c r="P269" i="2" s="1"/>
  <c r="O108" i="2"/>
  <c r="P108" i="2" s="1"/>
  <c r="O289" i="2"/>
  <c r="P289" i="2" s="1"/>
  <c r="O285" i="2"/>
  <c r="P285" i="2" s="1"/>
  <c r="O75" i="2"/>
  <c r="P75" i="2" s="1"/>
  <c r="O283" i="2"/>
  <c r="P283" i="2" s="1"/>
  <c r="O230" i="2"/>
  <c r="P230" i="2" s="1"/>
  <c r="O268" i="2"/>
  <c r="P268" i="2" s="1"/>
  <c r="O284" i="2"/>
  <c r="P284" i="2" s="1"/>
  <c r="O254" i="2"/>
  <c r="P254" i="2" s="1"/>
  <c r="O281" i="2"/>
  <c r="P281" i="2" s="1"/>
  <c r="O203" i="2"/>
  <c r="P203" i="2" s="1"/>
  <c r="O263" i="2"/>
  <c r="P263" i="2" s="1"/>
  <c r="O235" i="2"/>
  <c r="P235" i="2" s="1"/>
  <c r="O256" i="2"/>
  <c r="P256" i="2" s="1"/>
  <c r="O286" i="2"/>
  <c r="P286" i="2" s="1"/>
  <c r="O223" i="2"/>
  <c r="P223" i="2" s="1"/>
  <c r="O262" i="2"/>
  <c r="P262" i="2" s="1"/>
  <c r="O45" i="2"/>
  <c r="P45" i="2" s="1"/>
  <c r="O280" i="2"/>
  <c r="P280" i="2" s="1"/>
  <c r="O128" i="2"/>
  <c r="P128" i="2" s="1"/>
  <c r="O129" i="2"/>
  <c r="P129" i="2" s="1"/>
  <c r="O246" i="2"/>
  <c r="P246" i="2" s="1"/>
  <c r="O274" i="2"/>
  <c r="P274" i="2" s="1"/>
  <c r="O290" i="2"/>
  <c r="P290" i="2" s="1"/>
  <c r="O273" i="2"/>
  <c r="P273" i="2" s="1"/>
  <c r="O291" i="2"/>
  <c r="P291" i="2" s="1"/>
  <c r="O242" i="2"/>
  <c r="P242" i="2" s="1"/>
  <c r="O232" i="2"/>
  <c r="P232" i="2" s="1"/>
  <c r="O261" i="2"/>
  <c r="P261" i="2" s="1"/>
  <c r="O50" i="2"/>
  <c r="P50" i="2" s="1"/>
  <c r="O247" i="2"/>
  <c r="P247" i="2" s="1"/>
  <c r="F247" i="2" s="1"/>
  <c r="O8" i="2"/>
  <c r="P8" i="2" s="1"/>
  <c r="M98" i="2"/>
  <c r="N98" i="2" s="1"/>
  <c r="F98" i="2" s="1"/>
  <c r="M115" i="2"/>
  <c r="N115" i="2" s="1"/>
  <c r="M85" i="2"/>
  <c r="N85" i="2" s="1"/>
  <c r="M137" i="2"/>
  <c r="N137" i="2" s="1"/>
  <c r="F137" i="2" s="1"/>
  <c r="M2" i="2"/>
  <c r="N2" i="2" s="1"/>
  <c r="F2" i="2" s="1"/>
  <c r="M118" i="2"/>
  <c r="N118" i="2" s="1"/>
  <c r="M158" i="2"/>
  <c r="N158" i="2" s="1"/>
  <c r="F158" i="2" s="1"/>
  <c r="M182" i="2"/>
  <c r="N182" i="2" s="1"/>
  <c r="F182" i="2" s="1"/>
  <c r="M196" i="2"/>
  <c r="N196" i="2" s="1"/>
  <c r="F196" i="2" s="1"/>
  <c r="M123" i="2"/>
  <c r="N123" i="2" s="1"/>
  <c r="M126" i="2"/>
  <c r="N126" i="2" s="1"/>
  <c r="M15" i="2"/>
  <c r="N15" i="2" s="1"/>
  <c r="M144" i="2"/>
  <c r="N144" i="2" s="1"/>
  <c r="M237" i="2"/>
  <c r="N237" i="2" s="1"/>
  <c r="M10" i="2"/>
  <c r="N10" i="2" s="1"/>
  <c r="F10" i="2" s="1"/>
  <c r="M159" i="2"/>
  <c r="N159" i="2" s="1"/>
  <c r="M192" i="2"/>
  <c r="N192" i="2" s="1"/>
  <c r="F192" i="2" s="1"/>
  <c r="M110" i="2"/>
  <c r="N110" i="2" s="1"/>
  <c r="F110" i="2" s="1"/>
  <c r="M31" i="2"/>
  <c r="N31" i="2" s="1"/>
  <c r="F31" i="2" s="1"/>
  <c r="M219" i="2"/>
  <c r="N219" i="2" s="1"/>
  <c r="F219" i="2" s="1"/>
  <c r="M136" i="2"/>
  <c r="N136" i="2" s="1"/>
  <c r="F136" i="2" s="1"/>
  <c r="M102" i="2"/>
  <c r="N102" i="2" s="1"/>
  <c r="M77" i="2"/>
  <c r="N77" i="2" s="1"/>
  <c r="F77" i="2" s="1"/>
  <c r="M176" i="2"/>
  <c r="N176" i="2" s="1"/>
  <c r="M186" i="2"/>
  <c r="N186" i="2" s="1"/>
  <c r="M160" i="2"/>
  <c r="N160" i="2" s="1"/>
  <c r="F160" i="2" s="1"/>
  <c r="M177" i="2"/>
  <c r="N177" i="2" s="1"/>
  <c r="M76" i="2"/>
  <c r="N76" i="2" s="1"/>
  <c r="F76" i="2" s="1"/>
  <c r="M16" i="2"/>
  <c r="N16" i="2" s="1"/>
  <c r="F16" i="2" s="1"/>
  <c r="M251" i="2"/>
  <c r="N251" i="2" s="1"/>
  <c r="F251" i="2" s="1"/>
  <c r="M80" i="2"/>
  <c r="N80" i="2" s="1"/>
  <c r="M64" i="2"/>
  <c r="N64" i="2" s="1"/>
  <c r="F64" i="2" s="1"/>
  <c r="M169" i="2"/>
  <c r="N169" i="2" s="1"/>
  <c r="F169" i="2" s="1"/>
  <c r="M139" i="2"/>
  <c r="N139" i="2" s="1"/>
  <c r="F139" i="2" s="1"/>
  <c r="M240" i="2"/>
  <c r="N240" i="2" s="1"/>
  <c r="M26" i="2"/>
  <c r="N26" i="2" s="1"/>
  <c r="M258" i="2"/>
  <c r="N258" i="2" s="1"/>
  <c r="M222" i="2"/>
  <c r="N222" i="2" s="1"/>
  <c r="M255" i="2"/>
  <c r="N255" i="2" s="1"/>
  <c r="M266" i="2"/>
  <c r="N266" i="2" s="1"/>
  <c r="F266" i="2" s="1"/>
  <c r="M269" i="2"/>
  <c r="N269" i="2" s="1"/>
  <c r="F269" i="2" s="1"/>
  <c r="M108" i="2"/>
  <c r="N108" i="2" s="1"/>
  <c r="F108" i="2" s="1"/>
  <c r="M280" i="2"/>
  <c r="N280" i="2" s="1"/>
  <c r="F280" i="2" s="1"/>
  <c r="M125" i="2"/>
  <c r="N125" i="2" s="1"/>
  <c r="F125" i="2" s="1"/>
  <c r="M13" i="2"/>
  <c r="N13" i="2" s="1"/>
  <c r="F13" i="2" s="1"/>
  <c r="M117" i="2"/>
  <c r="N117" i="2" s="1"/>
  <c r="M204" i="2"/>
  <c r="N204" i="2" s="1"/>
  <c r="F204" i="2" s="1"/>
  <c r="M134" i="2"/>
  <c r="N134" i="2" s="1"/>
  <c r="M6" i="2"/>
  <c r="N6" i="2" s="1"/>
  <c r="F6" i="2" s="1"/>
  <c r="M29" i="2"/>
  <c r="N29" i="2" s="1"/>
  <c r="M155" i="2"/>
  <c r="N155" i="2" s="1"/>
  <c r="F155" i="2" s="1"/>
  <c r="M33" i="2"/>
  <c r="N33" i="2" s="1"/>
  <c r="F33" i="2" s="1"/>
  <c r="M17" i="2"/>
  <c r="N17" i="2" s="1"/>
  <c r="M267" i="2"/>
  <c r="N267" i="2" s="1"/>
  <c r="M95" i="2"/>
  <c r="N95" i="2" s="1"/>
  <c r="F95" i="2" s="1"/>
  <c r="M153" i="2"/>
  <c r="N153" i="2" s="1"/>
  <c r="F153" i="2" s="1"/>
  <c r="M185" i="2"/>
  <c r="N185" i="2" s="1"/>
  <c r="F185" i="2" s="1"/>
  <c r="M227" i="2"/>
  <c r="N227" i="2" s="1"/>
  <c r="M104" i="2"/>
  <c r="N104" i="2" s="1"/>
  <c r="M277" i="2"/>
  <c r="N277" i="2" s="1"/>
  <c r="M244" i="2"/>
  <c r="N244" i="2" s="1"/>
  <c r="M96" i="2"/>
  <c r="N96" i="2" s="1"/>
  <c r="M147" i="2"/>
  <c r="N147" i="2" s="1"/>
  <c r="M39" i="2"/>
  <c r="N39" i="2" s="1"/>
  <c r="F39" i="2" s="1"/>
  <c r="M47" i="2"/>
  <c r="M216" i="2"/>
  <c r="N216" i="2" s="1"/>
  <c r="M97" i="2"/>
  <c r="N97" i="2" s="1"/>
  <c r="F97" i="2" s="1"/>
  <c r="M90" i="2"/>
  <c r="N90" i="2" s="1"/>
  <c r="F90" i="2" s="1"/>
  <c r="M257" i="2"/>
  <c r="N257" i="2" s="1"/>
  <c r="F257" i="2" s="1"/>
  <c r="M207" i="2"/>
  <c r="N207" i="2" s="1"/>
  <c r="M274" i="2"/>
  <c r="N274" i="2" s="1"/>
  <c r="M232" i="2"/>
  <c r="N232" i="2" s="1"/>
  <c r="M116" i="2"/>
  <c r="N116" i="2" s="1"/>
  <c r="M109" i="2"/>
  <c r="N109" i="2" s="1"/>
  <c r="M202" i="2"/>
  <c r="N202" i="2" s="1"/>
  <c r="M143" i="2"/>
  <c r="N143" i="2" s="1"/>
  <c r="F143" i="2" s="1"/>
  <c r="M49" i="2"/>
  <c r="N49" i="2" s="1"/>
  <c r="F49" i="2" s="1"/>
  <c r="M44" i="2"/>
  <c r="N44" i="2" s="1"/>
  <c r="F44" i="2" s="1"/>
  <c r="M171" i="2"/>
  <c r="N171" i="2" s="1"/>
  <c r="F171" i="2" s="1"/>
  <c r="M30" i="2"/>
  <c r="N30" i="2" s="1"/>
  <c r="F30" i="2" s="1"/>
  <c r="M103" i="2"/>
  <c r="N103" i="2" s="1"/>
  <c r="F103" i="2" s="1"/>
  <c r="M259" i="2"/>
  <c r="N259" i="2" s="1"/>
  <c r="M101" i="2"/>
  <c r="N101" i="2" s="1"/>
  <c r="M41" i="2"/>
  <c r="N41" i="2" s="1"/>
  <c r="M163" i="2"/>
  <c r="N163" i="2" s="1"/>
  <c r="M168" i="2"/>
  <c r="N168" i="2" s="1"/>
  <c r="M157" i="2"/>
  <c r="N157" i="2" s="1"/>
  <c r="F157" i="2" s="1"/>
  <c r="M272" i="2"/>
  <c r="N272" i="2" s="1"/>
  <c r="M37" i="2"/>
  <c r="N37" i="2" s="1"/>
  <c r="F37" i="2" s="1"/>
  <c r="M197" i="2"/>
  <c r="N197" i="2" s="1"/>
  <c r="F197" i="2" s="1"/>
  <c r="M145" i="2"/>
  <c r="N145" i="2" s="1"/>
  <c r="M7" i="2"/>
  <c r="N7" i="2" s="1"/>
  <c r="F7" i="2" s="1"/>
  <c r="M120" i="2"/>
  <c r="N120" i="2" s="1"/>
  <c r="F120" i="2" s="1"/>
  <c r="M42" i="2"/>
  <c r="N42" i="2" s="1"/>
  <c r="M135" i="2"/>
  <c r="N135" i="2" s="1"/>
  <c r="M285" i="2"/>
  <c r="N285" i="2" s="1"/>
  <c r="M45" i="2"/>
  <c r="N45" i="2" s="1"/>
  <c r="M69" i="2"/>
  <c r="N69" i="2" s="1"/>
  <c r="M152" i="2"/>
  <c r="N152" i="2" s="1"/>
  <c r="M173" i="2"/>
  <c r="N173" i="2" s="1"/>
  <c r="F173" i="2" s="1"/>
  <c r="M193" i="2"/>
  <c r="N193" i="2" s="1"/>
  <c r="M9" i="2"/>
  <c r="N9" i="2" s="1"/>
  <c r="F9" i="2" s="1"/>
  <c r="M34" i="2"/>
  <c r="N34" i="2" s="1"/>
  <c r="F34" i="2" s="1"/>
  <c r="M82" i="2"/>
  <c r="N82" i="2" s="1"/>
  <c r="F82" i="2" s="1"/>
  <c r="M214" i="2"/>
  <c r="N214" i="2" s="1"/>
  <c r="F214" i="2" s="1"/>
  <c r="M89" i="2"/>
  <c r="N89" i="2" s="1"/>
  <c r="M231" i="2"/>
  <c r="N231" i="2" s="1"/>
  <c r="M92" i="2"/>
  <c r="N92" i="2" s="1"/>
  <c r="M210" i="2"/>
  <c r="N210" i="2" s="1"/>
  <c r="M233" i="2"/>
  <c r="N233" i="2" s="1"/>
  <c r="F233" i="2" s="1"/>
  <c r="M81" i="2"/>
  <c r="N81" i="2" s="1"/>
  <c r="M165" i="2"/>
  <c r="N165" i="2" s="1"/>
  <c r="F165" i="2" s="1"/>
  <c r="M24" i="2"/>
  <c r="N24" i="2" s="1"/>
  <c r="M54" i="2"/>
  <c r="N54" i="2" s="1"/>
  <c r="M119" i="2"/>
  <c r="N119" i="2" s="1"/>
  <c r="F119" i="2" s="1"/>
  <c r="M188" i="2"/>
  <c r="N188" i="2" s="1"/>
  <c r="F188" i="2" s="1"/>
  <c r="M74" i="2"/>
  <c r="N74" i="2" s="1"/>
  <c r="F74" i="2" s="1"/>
  <c r="M220" i="2"/>
  <c r="N220" i="2" s="1"/>
  <c r="M111" i="2"/>
  <c r="N111" i="2" s="1"/>
  <c r="M281" i="2"/>
  <c r="N281" i="2" s="1"/>
  <c r="M286" i="2"/>
  <c r="N286" i="2" s="1"/>
  <c r="M212" i="2"/>
  <c r="N212" i="2" s="1"/>
  <c r="M36" i="2"/>
  <c r="N36" i="2" s="1"/>
  <c r="F36" i="2" s="1"/>
  <c r="M84" i="2"/>
  <c r="N84" i="2" s="1"/>
  <c r="F84" i="2" s="1"/>
  <c r="M215" i="2"/>
  <c r="N215" i="2" s="1"/>
  <c r="M88" i="2"/>
  <c r="N88" i="2" s="1"/>
  <c r="F88" i="2" s="1"/>
  <c r="M86" i="2"/>
  <c r="N86" i="2" s="1"/>
  <c r="F86" i="2" s="1"/>
  <c r="M11" i="2"/>
  <c r="N11" i="2" s="1"/>
  <c r="F11" i="2" s="1"/>
  <c r="M32" i="2"/>
  <c r="N32" i="2" s="1"/>
  <c r="F32" i="2" s="1"/>
  <c r="M22" i="2"/>
  <c r="N22" i="2" s="1"/>
  <c r="M264" i="2"/>
  <c r="N264" i="2" s="1"/>
  <c r="M279" i="2"/>
  <c r="N279" i="2" s="1"/>
  <c r="M194" i="2"/>
  <c r="N194" i="2" s="1"/>
  <c r="M66" i="2"/>
  <c r="N66" i="2" s="1"/>
  <c r="F66" i="2" s="1"/>
  <c r="M59" i="2"/>
  <c r="N59" i="2" s="1"/>
  <c r="M180" i="2"/>
  <c r="N180" i="2" s="1"/>
  <c r="F180" i="2" s="1"/>
  <c r="M189" i="2"/>
  <c r="N189" i="2" s="1"/>
  <c r="F189" i="2" s="1"/>
  <c r="M290" i="2"/>
  <c r="N290" i="2" s="1"/>
  <c r="F290" i="2" s="1"/>
  <c r="M170" i="2"/>
  <c r="N170" i="2" s="1"/>
  <c r="M187" i="2"/>
  <c r="N187" i="2" s="1"/>
  <c r="F187" i="2" s="1"/>
  <c r="M206" i="2"/>
  <c r="N206" i="2" s="1"/>
  <c r="F206" i="2" s="1"/>
  <c r="M249" i="2"/>
  <c r="N249" i="2" s="1"/>
  <c r="M235" i="2"/>
  <c r="N235" i="2" s="1"/>
  <c r="M191" i="2"/>
  <c r="N191" i="2" s="1"/>
  <c r="M150" i="2"/>
  <c r="N150" i="2" s="1"/>
  <c r="M239" i="2"/>
  <c r="N239" i="2" s="1"/>
  <c r="M62" i="2"/>
  <c r="N62" i="2" s="1"/>
  <c r="M142" i="2"/>
  <c r="N142" i="2" s="1"/>
  <c r="F142" i="2" s="1"/>
  <c r="M130" i="2"/>
  <c r="N130" i="2" s="1"/>
  <c r="M179" i="2"/>
  <c r="N179" i="2" s="1"/>
  <c r="M217" i="2"/>
  <c r="N217" i="2" s="1"/>
  <c r="F217" i="2" s="1"/>
  <c r="M68" i="2"/>
  <c r="N68" i="2" s="1"/>
  <c r="F68" i="2" s="1"/>
  <c r="M50" i="2"/>
  <c r="N50" i="2" s="1"/>
  <c r="F50" i="2" s="1"/>
  <c r="M93" i="2"/>
  <c r="N93" i="2" s="1"/>
  <c r="M72" i="2"/>
  <c r="N72" i="2" s="1"/>
  <c r="M221" i="2"/>
  <c r="N221" i="2" s="1"/>
  <c r="M243" i="2"/>
  <c r="N243" i="2" s="1"/>
  <c r="F243" i="2" s="1"/>
  <c r="M57" i="2"/>
  <c r="N57" i="2" s="1"/>
  <c r="M131" i="2"/>
  <c r="N131" i="2" s="1"/>
  <c r="F131" i="2" s="1"/>
  <c r="M234" i="2"/>
  <c r="N234" i="2" s="1"/>
  <c r="F234" i="2" s="1"/>
  <c r="M140" i="2"/>
  <c r="N140" i="2" s="1"/>
  <c r="F140" i="2" s="1"/>
  <c r="M63" i="2"/>
  <c r="N63" i="2" s="1"/>
  <c r="F63" i="2" s="1"/>
  <c r="M12" i="2"/>
  <c r="N12" i="2" s="1"/>
  <c r="M166" i="2"/>
  <c r="N166" i="2" s="1"/>
  <c r="F166" i="2" s="1"/>
  <c r="M205" i="2"/>
  <c r="N205" i="2" s="1"/>
  <c r="F205" i="2" s="1"/>
  <c r="M288" i="2"/>
  <c r="N288" i="2" s="1"/>
  <c r="M48" i="2"/>
  <c r="N48" i="2" s="1"/>
  <c r="M162" i="2"/>
  <c r="N162" i="2" s="1"/>
  <c r="M56" i="2"/>
  <c r="N56" i="2" s="1"/>
  <c r="M100" i="2"/>
  <c r="N100" i="2" s="1"/>
  <c r="M154" i="2"/>
  <c r="N154" i="2" s="1"/>
  <c r="M199" i="2"/>
  <c r="N199" i="2" s="1"/>
  <c r="M52" i="2"/>
  <c r="N52" i="2" s="1"/>
  <c r="F52" i="2" s="1"/>
  <c r="M149" i="2"/>
  <c r="N149" i="2" s="1"/>
  <c r="F149" i="2" s="1"/>
  <c r="M167" i="2"/>
  <c r="N167" i="2" s="1"/>
  <c r="F167" i="2" s="1"/>
  <c r="M252" i="2"/>
  <c r="N252" i="2" s="1"/>
  <c r="F252" i="2" s="1"/>
  <c r="M19" i="2"/>
  <c r="N19" i="2" s="1"/>
  <c r="F19" i="2" s="1"/>
  <c r="M226" i="2"/>
  <c r="N226" i="2" s="1"/>
  <c r="M28" i="2"/>
  <c r="N28" i="2" s="1"/>
  <c r="M246" i="2"/>
  <c r="N246" i="2" s="1"/>
  <c r="M138" i="2"/>
  <c r="N138" i="2" s="1"/>
  <c r="M128" i="2"/>
  <c r="N128" i="2" s="1"/>
  <c r="M60" i="2"/>
  <c r="N60" i="2" s="1"/>
  <c r="M211" i="2"/>
  <c r="N211" i="2" s="1"/>
  <c r="F211" i="2" s="1"/>
  <c r="M4" i="2"/>
  <c r="N4" i="2" s="1"/>
  <c r="F4" i="2" s="1"/>
  <c r="M38" i="2"/>
  <c r="N38" i="2" s="1"/>
  <c r="M198" i="2"/>
  <c r="N198" i="2" s="1"/>
  <c r="F198" i="2" s="1"/>
  <c r="M265" i="2"/>
  <c r="N265" i="2" s="1"/>
  <c r="F265" i="2" s="1"/>
  <c r="M178" i="2"/>
  <c r="N178" i="2" s="1"/>
  <c r="F178" i="2" s="1"/>
  <c r="M73" i="2"/>
  <c r="N73" i="2" s="1"/>
  <c r="M79" i="2"/>
  <c r="N79" i="2" s="1"/>
  <c r="M181" i="2"/>
  <c r="N181" i="2" s="1"/>
  <c r="M87" i="2"/>
  <c r="N87" i="2" s="1"/>
  <c r="M200" i="2"/>
  <c r="N200" i="2" s="1"/>
  <c r="M113" i="2"/>
  <c r="N113" i="2" s="1"/>
  <c r="F113" i="2" s="1"/>
  <c r="M282" i="2"/>
  <c r="N282" i="2" s="1"/>
  <c r="F282" i="2" s="1"/>
  <c r="M245" i="2"/>
  <c r="N245" i="2" s="1"/>
  <c r="F245" i="2" s="1"/>
  <c r="M268" i="2"/>
  <c r="N268" i="2" s="1"/>
  <c r="F268" i="2" s="1"/>
  <c r="M71" i="2"/>
  <c r="N71" i="2" s="1"/>
  <c r="F71" i="2" s="1"/>
  <c r="M250" i="2"/>
  <c r="N250" i="2" s="1"/>
  <c r="F250" i="2" s="1"/>
  <c r="M23" i="2"/>
  <c r="N23" i="2" s="1"/>
  <c r="F23" i="2" s="1"/>
  <c r="M58" i="2"/>
  <c r="N58" i="2" s="1"/>
  <c r="M190" i="2"/>
  <c r="N190" i="2" s="1"/>
  <c r="M201" i="2"/>
  <c r="N201" i="2" s="1"/>
  <c r="M253" i="2"/>
  <c r="N253" i="2" s="1"/>
  <c r="M67" i="2"/>
  <c r="N67" i="2" s="1"/>
  <c r="M122" i="2"/>
  <c r="N122" i="2" s="1"/>
  <c r="M75" i="2"/>
  <c r="N75" i="2" s="1"/>
  <c r="M203" i="2"/>
  <c r="N203" i="2" s="1"/>
  <c r="F203" i="2" s="1"/>
  <c r="M284" i="2"/>
  <c r="N284" i="2" s="1"/>
  <c r="F284" i="2" s="1"/>
  <c r="M275" i="2"/>
  <c r="N275" i="2" s="1"/>
  <c r="F275" i="2" s="1"/>
  <c r="M91" i="2"/>
  <c r="N91" i="2" s="1"/>
  <c r="F91" i="2" s="1"/>
  <c r="M146" i="2"/>
  <c r="N146" i="2" s="1"/>
  <c r="F146" i="2" s="1"/>
  <c r="M271" i="2"/>
  <c r="N271" i="2" s="1"/>
  <c r="M55" i="2"/>
  <c r="N55" i="2" s="1"/>
  <c r="M164" i="2"/>
  <c r="N164" i="2" s="1"/>
  <c r="M94" i="2"/>
  <c r="N94" i="2" s="1"/>
  <c r="M35" i="2"/>
  <c r="N35" i="2" s="1"/>
  <c r="M184" i="2"/>
  <c r="N184" i="2" s="1"/>
  <c r="M51" i="2"/>
  <c r="N51" i="2" s="1"/>
  <c r="M225" i="2"/>
  <c r="N225" i="2" s="1"/>
  <c r="F225" i="2" s="1"/>
  <c r="M121" i="2"/>
  <c r="N121" i="2" s="1"/>
  <c r="F121" i="2" s="1"/>
  <c r="M3" i="2"/>
  <c r="N3" i="2" s="1"/>
  <c r="F3" i="2" s="1"/>
  <c r="M183" i="2"/>
  <c r="N183" i="2" s="1"/>
  <c r="F183" i="2" s="1"/>
  <c r="M262" i="2"/>
  <c r="N262" i="2" s="1"/>
  <c r="F262" i="2" s="1"/>
  <c r="M209" i="2"/>
  <c r="N209" i="2" s="1"/>
  <c r="M148" i="2"/>
  <c r="N148" i="2" s="1"/>
  <c r="M132" i="2"/>
  <c r="N132" i="2" s="1"/>
  <c r="F132" i="2" s="1"/>
  <c r="M218" i="2"/>
  <c r="N218" i="2" s="1"/>
  <c r="M261" i="2"/>
  <c r="N261" i="2" s="1"/>
  <c r="M174" i="2"/>
  <c r="N174" i="2" s="1"/>
  <c r="M127" i="2"/>
  <c r="N127" i="2" s="1"/>
  <c r="M230" i="2"/>
  <c r="N230" i="2" s="1"/>
  <c r="F230" i="2" s="1"/>
  <c r="M175" i="2"/>
  <c r="N175" i="2" s="1"/>
  <c r="F175" i="2" s="1"/>
  <c r="M276" i="2"/>
  <c r="N276" i="2" s="1"/>
  <c r="F276" i="2" s="1"/>
  <c r="M21" i="2"/>
  <c r="N21" i="2" s="1"/>
  <c r="F21" i="2" s="1"/>
  <c r="M5" i="2"/>
  <c r="N5" i="2" s="1"/>
  <c r="F5" i="2" s="1"/>
  <c r="M248" i="2"/>
  <c r="N248" i="2" s="1"/>
  <c r="M46" i="2"/>
  <c r="N46" i="2" s="1"/>
  <c r="F46" i="2" s="1"/>
  <c r="M270" i="2"/>
  <c r="N270" i="2" s="1"/>
  <c r="M112" i="2"/>
  <c r="N112" i="2" s="1"/>
  <c r="M99" i="2"/>
  <c r="N99" i="2" s="1"/>
  <c r="F99" i="2" s="1"/>
  <c r="M283" i="2"/>
  <c r="N283" i="2" s="1"/>
  <c r="M18" i="2"/>
  <c r="N18" i="2" s="1"/>
  <c r="F18" i="2" s="1"/>
  <c r="M141" i="2"/>
  <c r="N141" i="2" s="1"/>
  <c r="M40" i="2"/>
  <c r="N40" i="2" s="1"/>
  <c r="M156" i="2"/>
  <c r="N156" i="2" s="1"/>
  <c r="F156" i="2" s="1"/>
  <c r="M124" i="2"/>
  <c r="N124" i="2" s="1"/>
  <c r="M195" i="2"/>
  <c r="N195" i="2" s="1"/>
  <c r="F195" i="2" s="1"/>
  <c r="M70" i="2"/>
  <c r="N70" i="2" s="1"/>
  <c r="M241" i="2"/>
  <c r="N241" i="2" s="1"/>
  <c r="F241" i="2" s="1"/>
  <c r="M53" i="2"/>
  <c r="N53" i="2" s="1"/>
  <c r="M273" i="2"/>
  <c r="N273" i="2" s="1"/>
  <c r="M228" i="2"/>
  <c r="N228" i="2" s="1"/>
  <c r="F228" i="2" s="1"/>
  <c r="M114" i="2"/>
  <c r="N114" i="2" s="1"/>
  <c r="M263" i="2"/>
  <c r="N263" i="2" s="1"/>
  <c r="F263" i="2" s="1"/>
  <c r="M65" i="2"/>
  <c r="N65" i="2" s="1"/>
  <c r="M107" i="2"/>
  <c r="N107" i="2" s="1"/>
  <c r="F107" i="2" s="1"/>
  <c r="M236" i="2"/>
  <c r="N236" i="2" s="1"/>
  <c r="F236" i="2" s="1"/>
  <c r="M27" i="2"/>
  <c r="N27" i="2" s="1"/>
  <c r="F27" i="2" s="1"/>
  <c r="M83" i="2"/>
  <c r="N83" i="2" s="1"/>
  <c r="F83" i="2" s="1"/>
  <c r="M14" i="2"/>
  <c r="N14" i="2" s="1"/>
  <c r="M224" i="2"/>
  <c r="N224" i="2" s="1"/>
  <c r="M172" i="2"/>
  <c r="N172" i="2" s="1"/>
  <c r="F172" i="2" s="1"/>
  <c r="M129" i="2"/>
  <c r="N129" i="2" s="1"/>
  <c r="F129" i="2" s="1"/>
  <c r="M43" i="2"/>
  <c r="N43" i="2" s="1"/>
  <c r="F43" i="2" s="1"/>
  <c r="M20" i="2"/>
  <c r="N20" i="2" s="1"/>
  <c r="M151" i="2"/>
  <c r="N151" i="2" s="1"/>
  <c r="F151" i="2" s="1"/>
  <c r="M289" i="2"/>
  <c r="N289" i="2" s="1"/>
  <c r="F289" i="2" s="1"/>
  <c r="M260" i="2"/>
  <c r="N260" i="2" s="1"/>
  <c r="F260" i="2" s="1"/>
  <c r="M287" i="2"/>
  <c r="N287" i="2" s="1"/>
  <c r="F287" i="2" s="1"/>
  <c r="M133" i="2"/>
  <c r="N133" i="2" s="1"/>
  <c r="F133" i="2" s="1"/>
  <c r="M78" i="2"/>
  <c r="N78" i="2" s="1"/>
  <c r="F78" i="2" s="1"/>
  <c r="M106" i="2"/>
  <c r="N106" i="2" s="1"/>
  <c r="M213" i="2"/>
  <c r="N213" i="2" s="1"/>
  <c r="M229" i="2"/>
  <c r="N229" i="2" s="1"/>
  <c r="M208" i="2"/>
  <c r="N208" i="2" s="1"/>
  <c r="M238" i="2"/>
  <c r="N238" i="2" s="1"/>
  <c r="F238" i="2" s="1"/>
  <c r="M105" i="2"/>
  <c r="N105" i="2" s="1"/>
  <c r="M61" i="2"/>
  <c r="N61" i="2" s="1"/>
  <c r="M161" i="2"/>
  <c r="N161" i="2" s="1"/>
  <c r="F161" i="2" s="1"/>
  <c r="M25" i="2"/>
  <c r="N25" i="2" s="1"/>
  <c r="F25" i="2" s="1"/>
  <c r="M254" i="2"/>
  <c r="N254" i="2" s="1"/>
  <c r="F254" i="2" s="1"/>
  <c r="M256" i="2"/>
  <c r="N256" i="2" s="1"/>
  <c r="F256" i="2" s="1"/>
  <c r="M278" i="2"/>
  <c r="N278" i="2" s="1"/>
  <c r="F278" i="2" s="1"/>
  <c r="M223" i="2"/>
  <c r="N223" i="2" s="1"/>
  <c r="M291" i="2"/>
  <c r="N291" i="2" s="1"/>
  <c r="F291" i="2" s="1"/>
  <c r="M242" i="2"/>
  <c r="N242" i="2" s="1"/>
  <c r="M8" i="2"/>
  <c r="N8" i="2" s="1"/>
  <c r="F8" i="2" s="1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291" i="3"/>
  <c r="F138" i="2" l="1"/>
  <c r="F56" i="2"/>
  <c r="F210" i="2"/>
  <c r="F45" i="2"/>
  <c r="F163" i="2"/>
  <c r="F116" i="2"/>
  <c r="F244" i="2"/>
  <c r="F258" i="2"/>
  <c r="F144" i="2"/>
  <c r="F112" i="2"/>
  <c r="F94" i="2"/>
  <c r="F229" i="2"/>
  <c r="F53" i="2"/>
  <c r="F201" i="2"/>
  <c r="F246" i="2"/>
  <c r="F281" i="2"/>
  <c r="F26" i="2"/>
  <c r="F176" i="2"/>
  <c r="F38" i="2"/>
  <c r="F54" i="2"/>
  <c r="F105" i="2"/>
  <c r="F20" i="2"/>
  <c r="F114" i="2"/>
  <c r="F283" i="2"/>
  <c r="F174" i="2"/>
  <c r="F184" i="2"/>
  <c r="F122" i="2"/>
  <c r="F60" i="2"/>
  <c r="F154" i="2"/>
  <c r="F62" i="2"/>
  <c r="F59" i="2"/>
  <c r="F81" i="2"/>
  <c r="F152" i="2"/>
  <c r="F202" i="2"/>
  <c r="F147" i="2"/>
  <c r="F255" i="2"/>
  <c r="F177" i="2"/>
  <c r="F85" i="2"/>
  <c r="F261" i="2"/>
  <c r="F35" i="2"/>
  <c r="F67" i="2"/>
  <c r="F200" i="2"/>
  <c r="F128" i="2"/>
  <c r="F100" i="2"/>
  <c r="F57" i="2"/>
  <c r="F239" i="2"/>
  <c r="F212" i="2"/>
  <c r="F69" i="2"/>
  <c r="F168" i="2"/>
  <c r="F109" i="2"/>
  <c r="F96" i="2"/>
  <c r="F29" i="2"/>
  <c r="F222" i="2"/>
  <c r="F237" i="2"/>
  <c r="F115" i="2"/>
  <c r="F145" i="2"/>
  <c r="F216" i="2"/>
  <c r="F65" i="2"/>
  <c r="F215" i="2"/>
  <c r="F61" i="2"/>
  <c r="F127" i="2"/>
  <c r="F124" i="2"/>
  <c r="F170" i="2"/>
  <c r="F80" i="2"/>
  <c r="F40" i="2"/>
  <c r="F179" i="2"/>
  <c r="F141" i="2"/>
  <c r="F130" i="2"/>
  <c r="F24" i="2"/>
  <c r="F75" i="2"/>
  <c r="F159" i="2"/>
  <c r="F87" i="2"/>
  <c r="F150" i="2"/>
  <c r="F286" i="2"/>
  <c r="F242" i="2"/>
  <c r="F270" i="2"/>
  <c r="F191" i="2"/>
  <c r="F285" i="2"/>
  <c r="F232" i="2"/>
  <c r="F134" i="2"/>
  <c r="F224" i="2"/>
  <c r="F55" i="2"/>
  <c r="F79" i="2"/>
  <c r="F48" i="2"/>
  <c r="F235" i="2"/>
  <c r="F111" i="2"/>
  <c r="F135" i="2"/>
  <c r="F274" i="2"/>
  <c r="F104" i="2"/>
  <c r="F240" i="2"/>
  <c r="F126" i="2"/>
  <c r="F12" i="2"/>
  <c r="F267" i="2"/>
  <c r="F118" i="2"/>
  <c r="F193" i="2"/>
  <c r="F17" i="2"/>
  <c r="F51" i="2"/>
  <c r="F199" i="2"/>
  <c r="F272" i="2"/>
  <c r="F208" i="2"/>
  <c r="F273" i="2"/>
  <c r="F218" i="2"/>
  <c r="F253" i="2"/>
  <c r="F194" i="2"/>
  <c r="F186" i="2"/>
  <c r="F164" i="2"/>
  <c r="F181" i="2"/>
  <c r="F162" i="2"/>
  <c r="F221" i="2"/>
  <c r="F279" i="2"/>
  <c r="F92" i="2"/>
  <c r="F41" i="2"/>
  <c r="F277" i="2"/>
  <c r="F15" i="2"/>
  <c r="F213" i="2"/>
  <c r="F148" i="2"/>
  <c r="F190" i="2"/>
  <c r="F28" i="2"/>
  <c r="F72" i="2"/>
  <c r="F264" i="2"/>
  <c r="F231" i="2"/>
  <c r="F101" i="2"/>
  <c r="F223" i="2"/>
  <c r="F106" i="2"/>
  <c r="F14" i="2"/>
  <c r="F70" i="2"/>
  <c r="F248" i="2"/>
  <c r="F209" i="2"/>
  <c r="F271" i="2"/>
  <c r="F58" i="2"/>
  <c r="F73" i="2"/>
  <c r="F226" i="2"/>
  <c r="F288" i="2"/>
  <c r="F93" i="2"/>
  <c r="F249" i="2"/>
  <c r="F22" i="2"/>
  <c r="F220" i="2"/>
  <c r="F89" i="2"/>
  <c r="F42" i="2"/>
  <c r="F259" i="2"/>
  <c r="F207" i="2"/>
  <c r="F227" i="2"/>
  <c r="F117" i="2"/>
  <c r="F102" i="2"/>
  <c r="F123" i="2"/>
  <c r="E82" i="2"/>
  <c r="E179" i="2"/>
  <c r="E12" i="2"/>
  <c r="E110" i="2"/>
  <c r="E118" i="2"/>
  <c r="E123" i="2"/>
  <c r="N47" i="2"/>
  <c r="F47" i="2" s="1"/>
  <c r="E47" i="2"/>
  <c r="E85" i="2"/>
  <c r="E144" i="2"/>
  <c r="E112" i="2"/>
  <c r="E59" i="2"/>
  <c r="E200" i="2"/>
  <c r="E257" i="2"/>
  <c r="E210" i="2"/>
  <c r="E163" i="2"/>
  <c r="E26" i="2"/>
  <c r="E162" i="2"/>
  <c r="E202" i="2"/>
  <c r="E94" i="2"/>
  <c r="E120" i="2"/>
  <c r="E207" i="2"/>
  <c r="E290" i="2"/>
  <c r="E131" i="2"/>
  <c r="E62" i="2"/>
  <c r="E261" i="2"/>
  <c r="E173" i="2"/>
  <c r="E138" i="2"/>
  <c r="E121" i="2"/>
  <c r="E13" i="2"/>
  <c r="E260" i="2"/>
  <c r="E116" i="2"/>
  <c r="E113" i="2"/>
  <c r="E147" i="2"/>
  <c r="E222" i="2"/>
  <c r="E51" i="2"/>
  <c r="E114" i="2"/>
  <c r="E44" i="2"/>
  <c r="E152" i="2"/>
  <c r="E20" i="2"/>
  <c r="E194" i="2"/>
  <c r="E133" i="2"/>
  <c r="E155" i="2"/>
  <c r="E270" i="2"/>
  <c r="E233" i="2"/>
  <c r="E250" i="2"/>
  <c r="E99" i="2"/>
  <c r="E154" i="2"/>
  <c r="E201" i="2"/>
  <c r="E42" i="2"/>
  <c r="E81" i="2"/>
  <c r="E192" i="2"/>
  <c r="E10" i="2"/>
  <c r="E159" i="2"/>
  <c r="E242" i="2"/>
  <c r="E182" i="2"/>
  <c r="E267" i="2"/>
  <c r="E32" i="2"/>
  <c r="E146" i="2"/>
  <c r="E31" i="2"/>
  <c r="E262" i="2"/>
  <c r="E269" i="2"/>
  <c r="E273" i="2"/>
  <c r="E143" i="2"/>
  <c r="E171" i="2"/>
  <c r="E11" i="2"/>
  <c r="E88" i="2"/>
  <c r="E109" i="2"/>
  <c r="E108" i="2"/>
  <c r="E161" i="2"/>
  <c r="E256" i="2"/>
  <c r="E55" i="2"/>
  <c r="E95" i="2"/>
  <c r="E283" i="2"/>
  <c r="E183" i="2"/>
  <c r="E33" i="2"/>
  <c r="E199" i="2"/>
  <c r="E240" i="2"/>
  <c r="E111" i="2"/>
  <c r="E52" i="2"/>
  <c r="E61" i="2"/>
  <c r="E178" i="2"/>
  <c r="E40" i="2"/>
  <c r="E24" i="2"/>
  <c r="E142" i="2"/>
  <c r="E235" i="2"/>
  <c r="E224" i="2"/>
  <c r="E41" i="2"/>
  <c r="E134" i="2"/>
  <c r="E130" i="2"/>
  <c r="E3" i="2"/>
  <c r="E2" i="2"/>
  <c r="E208" i="2"/>
  <c r="E164" i="2"/>
  <c r="E285" i="2"/>
  <c r="E132" i="2"/>
  <c r="E135" i="2"/>
  <c r="E57" i="2"/>
  <c r="E279" i="2"/>
  <c r="E53" i="2"/>
  <c r="E189" i="2"/>
  <c r="E236" i="2"/>
  <c r="E100" i="2"/>
  <c r="E137" i="2"/>
  <c r="E75" i="2"/>
  <c r="E174" i="2"/>
  <c r="E228" i="2"/>
  <c r="E87" i="2"/>
  <c r="E129" i="2"/>
  <c r="E141" i="2"/>
  <c r="E255" i="2"/>
  <c r="E244" i="2"/>
  <c r="E239" i="2"/>
  <c r="E69" i="2"/>
  <c r="E35" i="2"/>
  <c r="E16" i="2"/>
  <c r="E229" i="2"/>
  <c r="E43" i="2"/>
  <c r="E181" i="2"/>
  <c r="E4" i="2"/>
  <c r="E36" i="2"/>
  <c r="E67" i="2"/>
  <c r="E211" i="2"/>
  <c r="E258" i="2"/>
  <c r="E204" i="2"/>
  <c r="E77" i="2"/>
  <c r="E106" i="2"/>
  <c r="E101" i="2"/>
  <c r="E226" i="2"/>
  <c r="E45" i="2"/>
  <c r="E190" i="2"/>
  <c r="E259" i="2"/>
  <c r="E264" i="2"/>
  <c r="E227" i="2"/>
  <c r="E89" i="2"/>
  <c r="E230" i="2"/>
  <c r="E195" i="2"/>
  <c r="E237" i="2"/>
  <c r="E72" i="2"/>
  <c r="E266" i="2"/>
  <c r="E231" i="2"/>
  <c r="E65" i="2"/>
  <c r="E60" i="2"/>
  <c r="E49" i="2"/>
  <c r="E105" i="2"/>
  <c r="E50" i="2"/>
  <c r="E288" i="2"/>
  <c r="E219" i="2"/>
  <c r="E25" i="2"/>
  <c r="E39" i="2"/>
  <c r="E140" i="2"/>
  <c r="E104" i="2"/>
  <c r="E23" i="2"/>
  <c r="E91" i="2"/>
  <c r="E246" i="2"/>
  <c r="E119" i="2"/>
  <c r="E282" i="2"/>
  <c r="E124" i="2"/>
  <c r="E148" i="2"/>
  <c r="E156" i="2"/>
  <c r="E252" i="2"/>
  <c r="E213" i="2"/>
  <c r="E126" i="2"/>
  <c r="E206" i="2"/>
  <c r="E268" i="2"/>
  <c r="E254" i="2"/>
  <c r="E17" i="2"/>
  <c r="E289" i="2"/>
  <c r="E56" i="2"/>
  <c r="E167" i="2"/>
  <c r="E83" i="2"/>
  <c r="E287" i="2"/>
  <c r="E86" i="2"/>
  <c r="E170" i="2"/>
  <c r="E58" i="2"/>
  <c r="E139" i="2"/>
  <c r="E102" i="2"/>
  <c r="E68" i="2"/>
  <c r="E93" i="2"/>
  <c r="E197" i="2"/>
  <c r="E92" i="2"/>
  <c r="E218" i="2"/>
  <c r="E96" i="2"/>
  <c r="E271" i="2"/>
  <c r="E184" i="2"/>
  <c r="E150" i="2"/>
  <c r="E79" i="2"/>
  <c r="E46" i="2"/>
  <c r="E6" i="2"/>
  <c r="E221" i="2"/>
  <c r="E223" i="2"/>
  <c r="E153" i="2"/>
  <c r="E98" i="2"/>
  <c r="E286" i="2"/>
  <c r="E284" i="2"/>
  <c r="E245" i="2"/>
  <c r="E64" i="2"/>
  <c r="E248" i="2"/>
  <c r="E70" i="2"/>
  <c r="E117" i="2"/>
  <c r="E216" i="2"/>
  <c r="E212" i="2"/>
  <c r="E220" i="2"/>
  <c r="E180" i="2"/>
  <c r="E247" i="2"/>
  <c r="E157" i="2"/>
  <c r="E276" i="2"/>
  <c r="E37" i="2"/>
  <c r="E74" i="2"/>
  <c r="E234" i="2"/>
  <c r="E90" i="2"/>
  <c r="E209" i="2"/>
  <c r="E243" i="2"/>
  <c r="E169" i="2"/>
  <c r="E115" i="2"/>
  <c r="E78" i="2"/>
  <c r="E151" i="2"/>
  <c r="E277" i="2"/>
  <c r="E175" i="2"/>
  <c r="E97" i="2"/>
  <c r="E128" i="2"/>
  <c r="E158" i="2"/>
  <c r="E265" i="2"/>
  <c r="E8" i="2"/>
  <c r="E38" i="2"/>
  <c r="E165" i="2"/>
  <c r="E107" i="2"/>
  <c r="E225" i="2"/>
  <c r="E30" i="2"/>
  <c r="E186" i="2"/>
  <c r="E76" i="2"/>
  <c r="E80" i="2"/>
  <c r="E203" i="2"/>
  <c r="E291" i="2"/>
  <c r="E193" i="2"/>
  <c r="E29" i="2"/>
  <c r="E172" i="2"/>
  <c r="E196" i="2"/>
  <c r="E22" i="2"/>
  <c r="E280" i="2"/>
  <c r="E127" i="2"/>
  <c r="E84" i="2"/>
  <c r="E7" i="2"/>
  <c r="E168" i="2"/>
  <c r="E263" i="2"/>
  <c r="E215" i="2"/>
  <c r="E188" i="2"/>
  <c r="E198" i="2"/>
  <c r="E177" i="2"/>
  <c r="E205" i="2"/>
  <c r="E66" i="2"/>
  <c r="E14" i="2"/>
  <c r="E232" i="2"/>
  <c r="E149" i="2"/>
  <c r="E251" i="2"/>
  <c r="E18" i="2"/>
  <c r="E281" i="2"/>
  <c r="E166" i="2"/>
  <c r="E241" i="2"/>
  <c r="E185" i="2"/>
  <c r="E27" i="2"/>
  <c r="E103" i="2"/>
  <c r="E249" i="2"/>
  <c r="E145" i="2"/>
  <c r="E21" i="2"/>
  <c r="E191" i="2"/>
  <c r="E34" i="2"/>
  <c r="E214" i="2"/>
  <c r="E238" i="2"/>
  <c r="E63" i="2"/>
  <c r="E73" i="2"/>
  <c r="E278" i="2"/>
  <c r="E217" i="2"/>
  <c r="E54" i="2"/>
  <c r="E275" i="2"/>
  <c r="E15" i="2"/>
  <c r="E48" i="2"/>
  <c r="E253" i="2"/>
  <c r="E272" i="2"/>
  <c r="E122" i="2"/>
  <c r="E274" i="2"/>
  <c r="E19" i="2"/>
  <c r="E176" i="2"/>
  <c r="E9" i="2"/>
  <c r="E71" i="2"/>
  <c r="E5" i="2"/>
  <c r="E187" i="2"/>
  <c r="E125" i="2"/>
  <c r="E160" i="2"/>
  <c r="E28" i="2"/>
  <c r="E136" i="2"/>
  <c r="C2" i="2" l="1"/>
  <c r="C233" i="2"/>
  <c r="D233" i="2" s="1"/>
  <c r="C191" i="2"/>
  <c r="D191" i="2" s="1"/>
  <c r="C171" i="2"/>
  <c r="D171" i="2" s="1"/>
  <c r="C199" i="2"/>
  <c r="D199" i="2" s="1"/>
  <c r="C148" i="2"/>
  <c r="D148" i="2" s="1"/>
  <c r="C222" i="2"/>
  <c r="D222" i="2" s="1"/>
  <c r="C234" i="2"/>
  <c r="D234" i="2" s="1"/>
  <c r="C147" i="2"/>
  <c r="D147" i="2" s="1"/>
  <c r="C101" i="2"/>
  <c r="D101" i="2" s="1"/>
  <c r="C179" i="2"/>
  <c r="D179" i="2" s="1"/>
  <c r="C169" i="2"/>
  <c r="D169" i="2" s="1"/>
  <c r="C132" i="2"/>
  <c r="D132" i="2" s="1"/>
  <c r="C162" i="2"/>
  <c r="D162" i="2" s="1"/>
  <c r="C76" i="2"/>
  <c r="D76" i="2" s="1"/>
  <c r="C110" i="2"/>
  <c r="D110" i="2" s="1"/>
  <c r="C188" i="2"/>
  <c r="D188" i="2" s="1"/>
  <c r="C257" i="2"/>
  <c r="D257" i="2" s="1"/>
  <c r="C259" i="2"/>
  <c r="D259" i="2" s="1"/>
  <c r="C172" i="2"/>
  <c r="D172" i="2" s="1"/>
  <c r="C66" i="2"/>
  <c r="D66" i="2" s="1"/>
  <c r="C219" i="2"/>
  <c r="D219" i="2" s="1"/>
  <c r="C37" i="2"/>
  <c r="D37" i="2" s="1"/>
  <c r="C61" i="2"/>
  <c r="D61" i="2" s="1"/>
  <c r="C161" i="2"/>
  <c r="D161" i="2" s="1"/>
  <c r="C35" i="2"/>
  <c r="D35" i="2" s="1"/>
  <c r="C231" i="2"/>
  <c r="D231" i="2" s="1"/>
  <c r="C241" i="2"/>
  <c r="D241" i="2" s="1"/>
  <c r="C181" i="2"/>
  <c r="D181" i="2" s="1"/>
  <c r="C261" i="2"/>
  <c r="D261" i="2" s="1"/>
  <c r="C92" i="2"/>
  <c r="D92" i="2" s="1"/>
  <c r="C218" i="2"/>
  <c r="D218" i="2" s="1"/>
  <c r="C152" i="2"/>
  <c r="D152" i="2" s="1"/>
  <c r="C266" i="2"/>
  <c r="D266" i="2" s="1"/>
  <c r="C251" i="2"/>
  <c r="D251" i="2" s="1"/>
  <c r="C149" i="2"/>
  <c r="D149" i="2" s="1"/>
  <c r="C82" i="2"/>
  <c r="D82" i="2" s="1"/>
  <c r="C178" i="2"/>
  <c r="D178" i="2" s="1"/>
  <c r="C80" i="2"/>
  <c r="D80" i="2" s="1"/>
  <c r="C167" i="2"/>
  <c r="D167" i="2" s="1"/>
  <c r="C187" i="2"/>
  <c r="D187" i="2" s="1"/>
  <c r="C120" i="2"/>
  <c r="D120" i="2" s="1"/>
  <c r="C42" i="2"/>
  <c r="D42" i="2" s="1"/>
  <c r="C242" i="2"/>
  <c r="D242" i="2" s="1"/>
  <c r="C100" i="2"/>
  <c r="D100" i="2" s="1"/>
  <c r="C64" i="2"/>
  <c r="D64" i="2" s="1"/>
  <c r="C189" i="2"/>
  <c r="D189" i="2" s="1"/>
  <c r="C192" i="2"/>
  <c r="D192" i="2" s="1"/>
  <c r="C157" i="2"/>
  <c r="D157" i="2" s="1"/>
  <c r="C43" i="2"/>
  <c r="D43" i="2" s="1"/>
  <c r="C111" i="2"/>
  <c r="D111" i="2" s="1"/>
  <c r="C224" i="2"/>
  <c r="D224" i="2" s="1"/>
  <c r="C164" i="2"/>
  <c r="D164" i="2" s="1"/>
  <c r="C238" i="2"/>
  <c r="D238" i="2" s="1"/>
  <c r="C279" i="2"/>
  <c r="D279" i="2" s="1"/>
  <c r="C208" i="2"/>
  <c r="D208" i="2" s="1"/>
  <c r="C59" i="2"/>
  <c r="D59" i="2" s="1"/>
  <c r="C33" i="2"/>
  <c r="D33" i="2" s="1"/>
  <c r="C108" i="2"/>
  <c r="D108" i="2" s="1"/>
  <c r="C38" i="2"/>
  <c r="D38" i="2" s="1"/>
  <c r="C11" i="2"/>
  <c r="D11" i="2" s="1"/>
  <c r="C146" i="2"/>
  <c r="D146" i="2" s="1"/>
  <c r="C280" i="2"/>
  <c r="D280" i="2" s="1"/>
  <c r="C198" i="2"/>
  <c r="D198" i="2" s="1"/>
  <c r="C68" i="2"/>
  <c r="D68" i="2" s="1"/>
  <c r="C32" i="2"/>
  <c r="D32" i="2" s="1"/>
  <c r="C220" i="2"/>
  <c r="D220" i="2" s="1"/>
  <c r="C144" i="2"/>
  <c r="D144" i="2" s="1"/>
  <c r="C67" i="2"/>
  <c r="D67" i="2" s="1"/>
  <c r="C125" i="2"/>
  <c r="D125" i="2" s="1"/>
  <c r="C203" i="2"/>
  <c r="D203" i="2" s="1"/>
  <c r="C17" i="2"/>
  <c r="D17" i="2" s="1"/>
  <c r="C118" i="2"/>
  <c r="D118" i="2" s="1"/>
  <c r="C7" i="2"/>
  <c r="D7" i="2" s="1"/>
  <c r="C269" i="2"/>
  <c r="D269" i="2" s="1"/>
  <c r="C41" i="2"/>
  <c r="D41" i="2" s="1"/>
  <c r="C12" i="2"/>
  <c r="D12" i="2" s="1"/>
  <c r="C213" i="2"/>
  <c r="D213" i="2" s="1"/>
  <c r="C60" i="2"/>
  <c r="D60" i="2" s="1"/>
  <c r="C95" i="2"/>
  <c r="D95" i="2" s="1"/>
  <c r="C258" i="2"/>
  <c r="D258" i="2" s="1"/>
  <c r="C99" i="2"/>
  <c r="D99" i="2" s="1"/>
  <c r="C235" i="2"/>
  <c r="D235" i="2" s="1"/>
  <c r="C177" i="2"/>
  <c r="D177" i="2" s="1"/>
  <c r="C283" i="2"/>
  <c r="D283" i="2" s="1"/>
  <c r="C265" i="2"/>
  <c r="D265" i="2" s="1"/>
  <c r="C275" i="2"/>
  <c r="D275" i="2" s="1"/>
  <c r="C116" i="2"/>
  <c r="D116" i="2" s="1"/>
  <c r="C151" i="2"/>
  <c r="D151" i="2" s="1"/>
  <c r="C72" i="2"/>
  <c r="D72" i="2" s="1"/>
  <c r="C286" i="2"/>
  <c r="D286" i="2" s="1"/>
  <c r="C160" i="2"/>
  <c r="D160" i="2" s="1"/>
  <c r="C272" i="2"/>
  <c r="D272" i="2" s="1"/>
  <c r="C91" i="2"/>
  <c r="D91" i="2" s="1"/>
  <c r="C3" i="2"/>
  <c r="D3" i="2" s="1"/>
  <c r="C183" i="2"/>
  <c r="D183" i="2" s="1"/>
  <c r="C226" i="2"/>
  <c r="D226" i="2" s="1"/>
  <c r="C45" i="2"/>
  <c r="D45" i="2" s="1"/>
  <c r="C81" i="2"/>
  <c r="D81" i="2" s="1"/>
  <c r="C19" i="2"/>
  <c r="D19" i="2" s="1"/>
  <c r="C153" i="2"/>
  <c r="D153" i="2" s="1"/>
  <c r="C6" i="2"/>
  <c r="D6" i="2" s="1"/>
  <c r="C77" i="2"/>
  <c r="D77" i="2" s="1"/>
  <c r="C48" i="2"/>
  <c r="D48" i="2" s="1"/>
  <c r="C176" i="2"/>
  <c r="D176" i="2" s="1"/>
  <c r="C56" i="2"/>
  <c r="D56" i="2" s="1"/>
  <c r="C36" i="2"/>
  <c r="D36" i="2" s="1"/>
  <c r="C270" i="2"/>
  <c r="D270" i="2" s="1"/>
  <c r="C29" i="2"/>
  <c r="D29" i="2" s="1"/>
  <c r="C202" i="2"/>
  <c r="D202" i="2" s="1"/>
  <c r="C173" i="2"/>
  <c r="D173" i="2" s="1"/>
  <c r="C197" i="2"/>
  <c r="D197" i="2" s="1"/>
  <c r="C175" i="2"/>
  <c r="D175" i="2" s="1"/>
  <c r="C124" i="2"/>
  <c r="D124" i="2" s="1"/>
  <c r="C22" i="2"/>
  <c r="D22" i="2" s="1"/>
  <c r="C145" i="2"/>
  <c r="D145" i="2" s="1"/>
  <c r="C276" i="2"/>
  <c r="D276" i="2" s="1"/>
  <c r="C21" i="2"/>
  <c r="D21" i="2" s="1"/>
  <c r="C5" i="2"/>
  <c r="D5" i="2" s="1"/>
  <c r="C58" i="2"/>
  <c r="D58" i="2" s="1"/>
  <c r="C150" i="2"/>
  <c r="D150" i="2" s="1"/>
  <c r="C131" i="2"/>
  <c r="D131" i="2" s="1"/>
  <c r="C262" i="2"/>
  <c r="D262" i="2" s="1"/>
  <c r="C16" i="2"/>
  <c r="D16" i="2" s="1"/>
  <c r="C65" i="2"/>
  <c r="D65" i="2" s="1"/>
  <c r="C102" i="2"/>
  <c r="D102" i="2" s="1"/>
  <c r="C212" i="2"/>
  <c r="D212" i="2" s="1"/>
  <c r="C159" i="2"/>
  <c r="D159" i="2" s="1"/>
  <c r="C287" i="2"/>
  <c r="D287" i="2" s="1"/>
  <c r="C227" i="2"/>
  <c r="D227" i="2" s="1"/>
  <c r="C141" i="2"/>
  <c r="D141" i="2" s="1"/>
  <c r="C135" i="2"/>
  <c r="D135" i="2" s="1"/>
  <c r="C155" i="2"/>
  <c r="D155" i="2" s="1"/>
  <c r="C31" i="2"/>
  <c r="D31" i="2" s="1"/>
  <c r="C255" i="2"/>
  <c r="D255" i="2" s="1"/>
  <c r="C221" i="2"/>
  <c r="D221" i="2" s="1"/>
  <c r="C267" i="2"/>
  <c r="D267" i="2" s="1"/>
  <c r="C83" i="2"/>
  <c r="D83" i="2" s="1"/>
  <c r="C249" i="2"/>
  <c r="D249" i="2" s="1"/>
  <c r="C185" i="2"/>
  <c r="D185" i="2" s="1"/>
  <c r="C247" i="2"/>
  <c r="D247" i="2" s="1"/>
  <c r="C291" i="2"/>
  <c r="D291" i="2" s="1"/>
  <c r="C246" i="2"/>
  <c r="D246" i="2" s="1"/>
  <c r="C143" i="2"/>
  <c r="D143" i="2" s="1"/>
  <c r="C216" i="2"/>
  <c r="D216" i="2" s="1"/>
  <c r="C207" i="2"/>
  <c r="D207" i="2" s="1"/>
  <c r="C250" i="2"/>
  <c r="D250" i="2" s="1"/>
  <c r="C205" i="2"/>
  <c r="D205" i="2" s="1"/>
  <c r="C74" i="2"/>
  <c r="D74" i="2" s="1"/>
  <c r="C130" i="2"/>
  <c r="D130" i="2" s="1"/>
  <c r="C126" i="2"/>
  <c r="D126" i="2" s="1"/>
  <c r="C201" i="2"/>
  <c r="D201" i="2" s="1"/>
  <c r="C121" i="2"/>
  <c r="D121" i="2" s="1"/>
  <c r="C127" i="2"/>
  <c r="D127" i="2" s="1"/>
  <c r="C87" i="2"/>
  <c r="D87" i="2" s="1"/>
  <c r="C240" i="2"/>
  <c r="D240" i="2" s="1"/>
  <c r="C28" i="2"/>
  <c r="D28" i="2" s="1"/>
  <c r="C134" i="2"/>
  <c r="D134" i="2" s="1"/>
  <c r="C94" i="2"/>
  <c r="D94" i="2" s="1"/>
  <c r="C154" i="2"/>
  <c r="D154" i="2" s="1"/>
  <c r="C229" i="2"/>
  <c r="D229" i="2" s="1"/>
  <c r="C69" i="2"/>
  <c r="D69" i="2" s="1"/>
  <c r="C62" i="2"/>
  <c r="D62" i="2" s="1"/>
  <c r="C165" i="2"/>
  <c r="D165" i="2" s="1"/>
  <c r="C9" i="2"/>
  <c r="D9" i="2" s="1"/>
  <c r="C40" i="2"/>
  <c r="D40" i="2" s="1"/>
  <c r="C133" i="2"/>
  <c r="D133" i="2" s="1"/>
  <c r="C288" i="2"/>
  <c r="D288" i="2" s="1"/>
  <c r="C34" i="2"/>
  <c r="D34" i="2" s="1"/>
  <c r="C156" i="2"/>
  <c r="D156" i="2" s="1"/>
  <c r="C27" i="2"/>
  <c r="D27" i="2" s="1"/>
  <c r="C195" i="2"/>
  <c r="D195" i="2" s="1"/>
  <c r="C271" i="2"/>
  <c r="D271" i="2" s="1"/>
  <c r="C243" i="2"/>
  <c r="D243" i="2" s="1"/>
  <c r="C113" i="2"/>
  <c r="D113" i="2" s="1"/>
  <c r="C78" i="2"/>
  <c r="D78" i="2" s="1"/>
  <c r="C75" i="2"/>
  <c r="D75" i="2" s="1"/>
  <c r="C223" i="2"/>
  <c r="D223" i="2" s="1"/>
  <c r="C194" i="2"/>
  <c r="D194" i="2" s="1"/>
  <c r="C217" i="2"/>
  <c r="D217" i="2" s="1"/>
  <c r="C225" i="2"/>
  <c r="D225" i="2" s="1"/>
  <c r="C128" i="2"/>
  <c r="D128" i="2" s="1"/>
  <c r="C50" i="2"/>
  <c r="D50" i="2" s="1"/>
  <c r="C264" i="2"/>
  <c r="D264" i="2" s="1"/>
  <c r="C115" i="2"/>
  <c r="D115" i="2" s="1"/>
  <c r="C166" i="2"/>
  <c r="D166" i="2" s="1"/>
  <c r="C206" i="2"/>
  <c r="D206" i="2" s="1"/>
  <c r="C289" i="2"/>
  <c r="D289" i="2" s="1"/>
  <c r="D2" i="2"/>
  <c r="C163" i="2"/>
  <c r="D163" i="2" s="1"/>
  <c r="C237" i="2"/>
  <c r="D237" i="2" s="1"/>
  <c r="C284" i="2"/>
  <c r="D284" i="2" s="1"/>
  <c r="C97" i="2"/>
  <c r="D97" i="2" s="1"/>
  <c r="C93" i="2"/>
  <c r="D93" i="2" s="1"/>
  <c r="C98" i="2"/>
  <c r="D98" i="2" s="1"/>
  <c r="C105" i="2"/>
  <c r="D105" i="2" s="1"/>
  <c r="C44" i="2"/>
  <c r="D44" i="2" s="1"/>
  <c r="C89" i="2"/>
  <c r="D89" i="2" s="1"/>
  <c r="C23" i="2"/>
  <c r="D23" i="2" s="1"/>
  <c r="C245" i="2"/>
  <c r="D245" i="2" s="1"/>
  <c r="C273" i="2"/>
  <c r="D273" i="2" s="1"/>
  <c r="C204" i="2"/>
  <c r="D204" i="2" s="1"/>
  <c r="C79" i="2"/>
  <c r="D79" i="2" s="1"/>
  <c r="C232" i="2"/>
  <c r="D232" i="2" s="1"/>
  <c r="C129" i="2"/>
  <c r="D129" i="2" s="1"/>
  <c r="C174" i="2"/>
  <c r="D174" i="2" s="1"/>
  <c r="C186" i="2"/>
  <c r="D186" i="2" s="1"/>
  <c r="C239" i="2"/>
  <c r="D239" i="2" s="1"/>
  <c r="C122" i="2"/>
  <c r="D122" i="2" s="1"/>
  <c r="C84" i="2"/>
  <c r="D84" i="2" s="1"/>
  <c r="C54" i="2"/>
  <c r="D54" i="2" s="1"/>
  <c r="C107" i="2"/>
  <c r="D107" i="2" s="1"/>
  <c r="C136" i="2"/>
  <c r="D136" i="2" s="1"/>
  <c r="C73" i="2"/>
  <c r="D73" i="2" s="1"/>
  <c r="C119" i="2"/>
  <c r="D119" i="2" s="1"/>
  <c r="C236" i="2"/>
  <c r="D236" i="2" s="1"/>
  <c r="C256" i="2"/>
  <c r="D256" i="2" s="1"/>
  <c r="C278" i="2"/>
  <c r="D278" i="2" s="1"/>
  <c r="C248" i="2"/>
  <c r="D248" i="2" s="1"/>
  <c r="C253" i="2"/>
  <c r="D253" i="2" s="1"/>
  <c r="C184" i="2"/>
  <c r="D184" i="2" s="1"/>
  <c r="C123" i="2"/>
  <c r="D123" i="2" s="1"/>
  <c r="C47" i="2"/>
  <c r="D47" i="2" s="1"/>
  <c r="C18" i="2"/>
  <c r="D18" i="2" s="1"/>
  <c r="C49" i="2"/>
  <c r="D49" i="2" s="1"/>
  <c r="C10" i="2"/>
  <c r="D10" i="2" s="1"/>
  <c r="C158" i="2"/>
  <c r="D158" i="2" s="1"/>
  <c r="C168" i="2"/>
  <c r="D168" i="2" s="1"/>
  <c r="C46" i="2"/>
  <c r="D46" i="2" s="1"/>
  <c r="C63" i="2"/>
  <c r="D63" i="2" s="1"/>
  <c r="C53" i="2"/>
  <c r="D53" i="2" s="1"/>
  <c r="C39" i="2"/>
  <c r="D39" i="2" s="1"/>
  <c r="C252" i="2"/>
  <c r="D252" i="2" s="1"/>
  <c r="C193" i="2"/>
  <c r="D193" i="2" s="1"/>
  <c r="C104" i="2"/>
  <c r="D104" i="2" s="1"/>
  <c r="C190" i="2"/>
  <c r="D190" i="2" s="1"/>
  <c r="C285" i="2"/>
  <c r="D285" i="2" s="1"/>
  <c r="C15" i="2"/>
  <c r="D15" i="2" s="1"/>
  <c r="C244" i="2"/>
  <c r="D244" i="2" s="1"/>
  <c r="C200" i="2"/>
  <c r="D200" i="2" s="1"/>
  <c r="C20" i="2"/>
  <c r="D20" i="2" s="1"/>
  <c r="C180" i="2"/>
  <c r="D180" i="2" s="1"/>
  <c r="C88" i="2"/>
  <c r="D88" i="2" s="1"/>
  <c r="C260" i="2"/>
  <c r="D260" i="2" s="1"/>
  <c r="C13" i="2"/>
  <c r="D13" i="2" s="1"/>
  <c r="C209" i="2"/>
  <c r="D209" i="2" s="1"/>
  <c r="C86" i="2"/>
  <c r="D86" i="2" s="1"/>
  <c r="C254" i="2"/>
  <c r="D254" i="2" s="1"/>
  <c r="C139" i="2"/>
  <c r="D139" i="2" s="1"/>
  <c r="C14" i="2"/>
  <c r="D14" i="2" s="1"/>
  <c r="C112" i="2"/>
  <c r="D112" i="2" s="1"/>
  <c r="C114" i="2"/>
  <c r="D114" i="2" s="1"/>
  <c r="C282" i="2"/>
  <c r="D282" i="2" s="1"/>
  <c r="C24" i="2"/>
  <c r="D24" i="2" s="1"/>
  <c r="C215" i="2"/>
  <c r="D215" i="2" s="1"/>
  <c r="C52" i="2"/>
  <c r="D52" i="2" s="1"/>
  <c r="C277" i="2"/>
  <c r="D277" i="2" s="1"/>
  <c r="C214" i="2"/>
  <c r="D214" i="2" s="1"/>
  <c r="C182" i="2"/>
  <c r="D182" i="2" s="1"/>
  <c r="C57" i="2"/>
  <c r="D57" i="2" s="1"/>
  <c r="C138" i="2"/>
  <c r="D138" i="2" s="1"/>
  <c r="C90" i="2"/>
  <c r="D90" i="2" s="1"/>
  <c r="C85" i="2"/>
  <c r="D85" i="2" s="1"/>
  <c r="C268" i="2"/>
  <c r="D268" i="2" s="1"/>
  <c r="C71" i="2"/>
  <c r="D71" i="2" s="1"/>
  <c r="C51" i="2"/>
  <c r="D51" i="2" s="1"/>
  <c r="C96" i="2"/>
  <c r="D96" i="2" s="1"/>
  <c r="C274" i="2"/>
  <c r="D274" i="2" s="1"/>
  <c r="C55" i="2"/>
  <c r="D55" i="2" s="1"/>
  <c r="C281" i="2"/>
  <c r="D281" i="2" s="1"/>
  <c r="C109" i="2"/>
  <c r="D109" i="2" s="1"/>
  <c r="C26" i="2"/>
  <c r="D26" i="2" s="1"/>
  <c r="C210" i="2"/>
  <c r="D210" i="2" s="1"/>
  <c r="C228" i="2"/>
  <c r="D228" i="2" s="1"/>
  <c r="C137" i="2"/>
  <c r="D137" i="2" s="1"/>
  <c r="C142" i="2"/>
  <c r="D142" i="2" s="1"/>
  <c r="C290" i="2"/>
  <c r="D290" i="2" s="1"/>
  <c r="C25" i="2"/>
  <c r="D25" i="2" s="1"/>
  <c r="C103" i="2"/>
  <c r="D103" i="2" s="1"/>
  <c r="C70" i="2"/>
  <c r="D70" i="2" s="1"/>
  <c r="C170" i="2"/>
  <c r="D170" i="2" s="1"/>
  <c r="C30" i="2"/>
  <c r="D30" i="2" s="1"/>
  <c r="C196" i="2"/>
  <c r="D196" i="2" s="1"/>
  <c r="C117" i="2"/>
  <c r="D117" i="2" s="1"/>
  <c r="C106" i="2"/>
  <c r="D106" i="2" s="1"/>
  <c r="C8" i="2"/>
  <c r="D8" i="2" s="1"/>
  <c r="C211" i="2"/>
  <c r="D211" i="2" s="1"/>
  <c r="C263" i="2"/>
  <c r="D263" i="2" s="1"/>
  <c r="C140" i="2"/>
  <c r="D140" i="2" s="1"/>
  <c r="C4" i="2"/>
  <c r="D4" i="2" s="1"/>
  <c r="C230" i="2"/>
  <c r="D230" i="2" s="1"/>
</calcChain>
</file>

<file path=xl/sharedStrings.xml><?xml version="1.0" encoding="utf-8"?>
<sst xmlns="http://schemas.openxmlformats.org/spreadsheetml/2006/main" count="2452" uniqueCount="710">
  <si>
    <t>Naturskador på villor</t>
  </si>
  <si>
    <t>Gröna avdrag</t>
  </si>
  <si>
    <t>Kommun</t>
  </si>
  <si>
    <t>Län</t>
  </si>
  <si>
    <t>Slutlig rankning</t>
  </si>
  <si>
    <t>Rankning text</t>
  </si>
  <si>
    <t>Rankning naturskador</t>
  </si>
  <si>
    <t>Rankning gröna avdrag</t>
  </si>
  <si>
    <t>Samhällsplanering</t>
  </si>
  <si>
    <t>Ranking samhällsplanering</t>
  </si>
  <si>
    <t>Malå</t>
  </si>
  <si>
    <t>Västerbottens län</t>
  </si>
  <si>
    <t>Åsele</t>
  </si>
  <si>
    <t>Bjurholm</t>
  </si>
  <si>
    <t>Ragunda</t>
  </si>
  <si>
    <t>Jämtlands län</t>
  </si>
  <si>
    <t>Vilhelmina</t>
  </si>
  <si>
    <t>Sorsele</t>
  </si>
  <si>
    <t>Strömsund</t>
  </si>
  <si>
    <t>Hagfors</t>
  </si>
  <si>
    <t>Värmlands län</t>
  </si>
  <si>
    <t>Pajala</t>
  </si>
  <si>
    <t>Norrbottens län</t>
  </si>
  <si>
    <t>Kalix</t>
  </si>
  <si>
    <t>Olofström</t>
  </si>
  <si>
    <t>Blekinge län</t>
  </si>
  <si>
    <t>Älvsbyn</t>
  </si>
  <si>
    <t>Ånge</t>
  </si>
  <si>
    <t>Västernorrlands län</t>
  </si>
  <si>
    <t>Högsby</t>
  </si>
  <si>
    <t>Kalmar län</t>
  </si>
  <si>
    <t>Tingsryd</t>
  </si>
  <si>
    <t>Kronobergs län</t>
  </si>
  <si>
    <t>Hylte</t>
  </si>
  <si>
    <t>Hallands län</t>
  </si>
  <si>
    <t>Munkfors</t>
  </si>
  <si>
    <t>Överkalix</t>
  </si>
  <si>
    <t>Robertsfors</t>
  </si>
  <si>
    <t>Bräcke</t>
  </si>
  <si>
    <t>Nordmaling</t>
  </si>
  <si>
    <t>Övertorneå</t>
  </si>
  <si>
    <t>Arvidsjaur</t>
  </si>
  <si>
    <t>Storuman</t>
  </si>
  <si>
    <t>Vindeln</t>
  </si>
  <si>
    <t>Mellerud</t>
  </si>
  <si>
    <t>Västra Götalands län</t>
  </si>
  <si>
    <t>Osby</t>
  </si>
  <si>
    <t>Skåne län</t>
  </si>
  <si>
    <t>Bengtsfors</t>
  </si>
  <si>
    <t>Berg</t>
  </si>
  <si>
    <t>Tibro</t>
  </si>
  <si>
    <t>Hofors</t>
  </si>
  <si>
    <t>Gävleborgs län</t>
  </si>
  <si>
    <t>Uppvidinge</t>
  </si>
  <si>
    <t>Jokkmokk</t>
  </si>
  <si>
    <t>Piteå</t>
  </si>
  <si>
    <t>Storfors</t>
  </si>
  <si>
    <t>Älvdalen</t>
  </si>
  <si>
    <t>Dalarnas län</t>
  </si>
  <si>
    <t>Sollefteå</t>
  </si>
  <si>
    <t>Tidaholm</t>
  </si>
  <si>
    <t>Lycksele</t>
  </si>
  <si>
    <t>Lindesberg</t>
  </si>
  <si>
    <t>Örebro län</t>
  </si>
  <si>
    <t>Ljusnarsberg</t>
  </si>
  <si>
    <t>Skinnskatteberg</t>
  </si>
  <si>
    <t>Västmanlands län</t>
  </si>
  <si>
    <t>Gullspång</t>
  </si>
  <si>
    <t>Gällivare</t>
  </si>
  <si>
    <t>Kramfors</t>
  </si>
  <si>
    <t>Surahammar</t>
  </si>
  <si>
    <t>Hultsfred</t>
  </si>
  <si>
    <t>Torsby</t>
  </si>
  <si>
    <t>Mönsterås</t>
  </si>
  <si>
    <t>Boden</t>
  </si>
  <si>
    <t>Grästorp</t>
  </si>
  <si>
    <t>Nybro</t>
  </si>
  <si>
    <t>Kiruna</t>
  </si>
  <si>
    <t>Östra Göinge</t>
  </si>
  <si>
    <t>Gnosjö</t>
  </si>
  <si>
    <t>Jönköpings län</t>
  </si>
  <si>
    <t>Ludvika</t>
  </si>
  <si>
    <t>Herrljunga</t>
  </si>
  <si>
    <t>Vadstena</t>
  </si>
  <si>
    <t>Östergötlands län</t>
  </si>
  <si>
    <t>Norsjö</t>
  </si>
  <si>
    <t>Orsa</t>
  </si>
  <si>
    <t>Malung-Sälen</t>
  </si>
  <si>
    <t>Ljungby</t>
  </si>
  <si>
    <t>Tranemo</t>
  </si>
  <si>
    <t>Ovanåker</t>
  </si>
  <si>
    <t>Filipstad</t>
  </si>
  <si>
    <t>Ödeshög</t>
  </si>
  <si>
    <t>Grums</t>
  </si>
  <si>
    <t>Färgelanda</t>
  </si>
  <si>
    <t>Nora</t>
  </si>
  <si>
    <t>Kristinehamn</t>
  </si>
  <si>
    <t>Åtvidaberg</t>
  </si>
  <si>
    <t>Eda</t>
  </si>
  <si>
    <t>Essunga</t>
  </si>
  <si>
    <t>Hudiksvall</t>
  </si>
  <si>
    <t>Fagersta</t>
  </si>
  <si>
    <t>Boxholm</t>
  </si>
  <si>
    <t>Götene</t>
  </si>
  <si>
    <t>Karlskoga</t>
  </si>
  <si>
    <t>Köping</t>
  </si>
  <si>
    <t>Örkelljunga</t>
  </si>
  <si>
    <t>Timrå</t>
  </si>
  <si>
    <t>Falköping</t>
  </si>
  <si>
    <t>Sunne</t>
  </si>
  <si>
    <t>Aneby</t>
  </si>
  <si>
    <t>Härjedalen</t>
  </si>
  <si>
    <t>Askersund</t>
  </si>
  <si>
    <t>Årjäng</t>
  </si>
  <si>
    <t>Finspång</t>
  </si>
  <si>
    <t>Hällefors</t>
  </si>
  <si>
    <t>Vansbro</t>
  </si>
  <si>
    <t>Kinda</t>
  </si>
  <si>
    <t>Säffle</t>
  </si>
  <si>
    <t>Krokom</t>
  </si>
  <si>
    <t>Sölvesborg</t>
  </si>
  <si>
    <t>Eksjö</t>
  </si>
  <si>
    <t>Hjo</t>
  </si>
  <si>
    <t>Åmål</t>
  </si>
  <si>
    <t>Västervik</t>
  </si>
  <si>
    <t>Mora</t>
  </si>
  <si>
    <t>Härnösand</t>
  </si>
  <si>
    <t>Ydre</t>
  </si>
  <si>
    <t>Sävsjö</t>
  </si>
  <si>
    <t>Söderhamn</t>
  </si>
  <si>
    <t>Vara</t>
  </si>
  <si>
    <t>Ljusdal</t>
  </si>
  <si>
    <t>Jönköping</t>
  </si>
  <si>
    <t>Sundsvall</t>
  </si>
  <si>
    <t>Rättvik</t>
  </si>
  <si>
    <t>Skara</t>
  </si>
  <si>
    <t>Katrineholm</t>
  </si>
  <si>
    <t>Södermanlands län</t>
  </si>
  <si>
    <t>Karlskrona</t>
  </si>
  <si>
    <t>Vaggeryd</t>
  </si>
  <si>
    <t>Vännäs</t>
  </si>
  <si>
    <t>Norrtälje</t>
  </si>
  <si>
    <t>Stockholms län</t>
  </si>
  <si>
    <t>Hallsberg</t>
  </si>
  <si>
    <t>Örnsköldsvik</t>
  </si>
  <si>
    <t>Umeå</t>
  </si>
  <si>
    <t>Arboga</t>
  </si>
  <si>
    <t>Mjölby</t>
  </si>
  <si>
    <t>Laxå</t>
  </si>
  <si>
    <t>Lilla Edet</t>
  </si>
  <si>
    <t>Ulricehamn</t>
  </si>
  <si>
    <t>Torsås</t>
  </si>
  <si>
    <t>Mariestad</t>
  </si>
  <si>
    <t>Valdemarsvik</t>
  </si>
  <si>
    <t>Hässleholm</t>
  </si>
  <si>
    <t>Älvkarleby</t>
  </si>
  <si>
    <t>Uppsala län</t>
  </si>
  <si>
    <t>Avesta</t>
  </si>
  <si>
    <t>Smedjebacken</t>
  </si>
  <si>
    <t>Gävle</t>
  </si>
  <si>
    <t>Nordanstig</t>
  </si>
  <si>
    <t>Gagnef</t>
  </si>
  <si>
    <t>Strömstad</t>
  </si>
  <si>
    <t>Nässjö</t>
  </si>
  <si>
    <t>Töreboda</t>
  </si>
  <si>
    <t>Gislaved</t>
  </si>
  <si>
    <t>Vetlanda</t>
  </si>
  <si>
    <t>Vårgårda</t>
  </si>
  <si>
    <t>Luleå</t>
  </si>
  <si>
    <t>Säter</t>
  </si>
  <si>
    <t>Älmhult</t>
  </si>
  <si>
    <t>Tranås</t>
  </si>
  <si>
    <t>Lessebo</t>
  </si>
  <si>
    <t>Bollnäs</t>
  </si>
  <si>
    <t>Karlshamn</t>
  </si>
  <si>
    <t>Lidköping</t>
  </si>
  <si>
    <t>Heby</t>
  </si>
  <si>
    <t>Vimmerby</t>
  </si>
  <si>
    <t>Falun</t>
  </si>
  <si>
    <t>Mark</t>
  </si>
  <si>
    <t>Markaryd</t>
  </si>
  <si>
    <t>Motala</t>
  </si>
  <si>
    <t>Ockelbo</t>
  </si>
  <si>
    <t>Borgholm</t>
  </si>
  <si>
    <t>Sandviken</t>
  </si>
  <si>
    <t>Munkedal</t>
  </si>
  <si>
    <t>Hallstahammar</t>
  </si>
  <si>
    <t>Forshaga</t>
  </si>
  <si>
    <t>Hedemora</t>
  </si>
  <si>
    <t>Kil</t>
  </si>
  <si>
    <t>Uddevalla</t>
  </si>
  <si>
    <t>Ronneby</t>
  </si>
  <si>
    <t>Oskarshamn</t>
  </si>
  <si>
    <t>Bjuv</t>
  </si>
  <si>
    <t>Kristianstad</t>
  </si>
  <si>
    <t>Alingsås</t>
  </si>
  <si>
    <t>Växjö</t>
  </si>
  <si>
    <t>Leksand</t>
  </si>
  <si>
    <t>Vingåker</t>
  </si>
  <si>
    <t>Enköping</t>
  </si>
  <si>
    <t>Örebro</t>
  </si>
  <si>
    <t>Sotenäs</t>
  </si>
  <si>
    <t>Skövde</t>
  </si>
  <si>
    <t>Orust</t>
  </si>
  <si>
    <t>Dals-Ed</t>
  </si>
  <si>
    <t>Tanum</t>
  </si>
  <si>
    <t>Lerum</t>
  </si>
  <si>
    <t>Alvesta</t>
  </si>
  <si>
    <t>Kungsbacka</t>
  </si>
  <si>
    <t>Hammarö</t>
  </si>
  <si>
    <t>Linköping</t>
  </si>
  <si>
    <t>Staffanstorp</t>
  </si>
  <si>
    <t>Mörbylånga</t>
  </si>
  <si>
    <t>Habo</t>
  </si>
  <si>
    <t>Strängnäs</t>
  </si>
  <si>
    <t>Vallentuna</t>
  </si>
  <si>
    <t>Borlänge</t>
  </si>
  <si>
    <t>Simrishamn</t>
  </si>
  <si>
    <t>Eskilstuna</t>
  </si>
  <si>
    <t>Östhammar</t>
  </si>
  <si>
    <t>Åstorp</t>
  </si>
  <si>
    <t>Flen</t>
  </si>
  <si>
    <t>Tierp</t>
  </si>
  <si>
    <t>Ale</t>
  </si>
  <si>
    <t>Oxelösund</t>
  </si>
  <si>
    <t>Varberg</t>
  </si>
  <si>
    <t>Svedala</t>
  </si>
  <si>
    <t>Lysekil</t>
  </si>
  <si>
    <t>Halmstad</t>
  </si>
  <si>
    <t>Vänersborg</t>
  </si>
  <si>
    <t>Nyköping</t>
  </si>
  <si>
    <t>Härryda</t>
  </si>
  <si>
    <t>Kävlinge</t>
  </si>
  <si>
    <t>Salem</t>
  </si>
  <si>
    <t>Kungälv</t>
  </si>
  <si>
    <t>Svenljunga</t>
  </si>
  <si>
    <t>Lidingö</t>
  </si>
  <si>
    <t>Kalmar</t>
  </si>
  <si>
    <t>Nacka</t>
  </si>
  <si>
    <t>Mölndal</t>
  </si>
  <si>
    <t>Sollentuna</t>
  </si>
  <si>
    <t>Gotland</t>
  </si>
  <si>
    <t>Gotlands län</t>
  </si>
  <si>
    <t>Öckerö</t>
  </si>
  <si>
    <t>Tomelilla</t>
  </si>
  <si>
    <t>Trelleborg</t>
  </si>
  <si>
    <t>Falkenberg</t>
  </si>
  <si>
    <t>Trollhättan</t>
  </si>
  <si>
    <t>Laholm</t>
  </si>
  <si>
    <t>Kumla</t>
  </si>
  <si>
    <t>Skurup</t>
  </si>
  <si>
    <t>Norrköping</t>
  </si>
  <si>
    <t>Ängelholm</t>
  </si>
  <si>
    <t>Höganäs</t>
  </si>
  <si>
    <t>Stockholm</t>
  </si>
  <si>
    <t>Upplands Väsby</t>
  </si>
  <si>
    <t>Uppsala</t>
  </si>
  <si>
    <t>Kungsör</t>
  </si>
  <si>
    <t>Partille</t>
  </si>
  <si>
    <t>Gnesta</t>
  </si>
  <si>
    <t>Göteborg</t>
  </si>
  <si>
    <t>Danderyd</t>
  </si>
  <si>
    <t>Ekerö</t>
  </si>
  <si>
    <t>Stenungsund</t>
  </si>
  <si>
    <t>Borås</t>
  </si>
  <si>
    <t>Svalöv</t>
  </si>
  <si>
    <t>Vaxholm</t>
  </si>
  <si>
    <t>Hörby</t>
  </si>
  <si>
    <t>Söderköping</t>
  </si>
  <si>
    <t>Sjöbo</t>
  </si>
  <si>
    <t>Österåker</t>
  </si>
  <si>
    <t>Klippan</t>
  </si>
  <si>
    <t>Täby</t>
  </si>
  <si>
    <t>Eslöv</t>
  </si>
  <si>
    <t>Nynäshamn</t>
  </si>
  <si>
    <t>Västerås</t>
  </si>
  <si>
    <t>Tyresö</t>
  </si>
  <si>
    <t>Järfälla</t>
  </si>
  <si>
    <t>Lund</t>
  </si>
  <si>
    <t>Solna</t>
  </si>
  <si>
    <t>Helsingborg</t>
  </si>
  <si>
    <t>Tjörn</t>
  </si>
  <si>
    <t>Båstad</t>
  </si>
  <si>
    <t>Ystad</t>
  </si>
  <si>
    <t>Höör</t>
  </si>
  <si>
    <t>Karlstad</t>
  </si>
  <si>
    <t>Haninge</t>
  </si>
  <si>
    <t>Upplands-Bro</t>
  </si>
  <si>
    <t>Sundbyberg</t>
  </si>
  <si>
    <t>Landskrona</t>
  </si>
  <si>
    <t>Botkyrka</t>
  </si>
  <si>
    <t>Håbo</t>
  </si>
  <si>
    <t>Vellinge</t>
  </si>
  <si>
    <t>Trosa</t>
  </si>
  <si>
    <t>Södertälje</t>
  </si>
  <si>
    <t>Sigtuna</t>
  </si>
  <si>
    <t>Lomma</t>
  </si>
  <si>
    <t>Huddinge</t>
  </si>
  <si>
    <t>Värmdö</t>
  </si>
  <si>
    <t>Malmö</t>
  </si>
  <si>
    <t>Östersund</t>
  </si>
  <si>
    <t>Åre</t>
  </si>
  <si>
    <t>Mullsjö</t>
  </si>
  <si>
    <t>Värnamo</t>
  </si>
  <si>
    <t>Emmaboda</t>
  </si>
  <si>
    <t>Arjeplog</t>
  </si>
  <si>
    <t>Haparanda</t>
  </si>
  <si>
    <t>Perstorp</t>
  </si>
  <si>
    <t>Bromölla</t>
  </si>
  <si>
    <t>Burlöv</t>
  </si>
  <si>
    <t>Nykvarn</t>
  </si>
  <si>
    <t>Knivsta</t>
  </si>
  <si>
    <t>Arvika</t>
  </si>
  <si>
    <t>Skellefteå</t>
  </si>
  <si>
    <t>Dorotea</t>
  </si>
  <si>
    <t>Sala</t>
  </si>
  <si>
    <t>Norberg</t>
  </si>
  <si>
    <t>Karlsborg</t>
  </si>
  <si>
    <t>Bollebygd</t>
  </si>
  <si>
    <t>Lekeberg</t>
  </si>
  <si>
    <t>Degerfors</t>
  </si>
  <si>
    <t>Procent av småhusen*</t>
  </si>
  <si>
    <t>Miljoner kronor</t>
  </si>
  <si>
    <t>*Vissa småhus kan drabbats flera gånger</t>
  </si>
  <si>
    <t>Ranking</t>
  </si>
  <si>
    <t>Placering</t>
  </si>
  <si>
    <t>Genomsnittligt belopp i kronor</t>
  </si>
  <si>
    <t>Förändring i procent 2022-2023</t>
  </si>
  <si>
    <t>Västerbotten</t>
  </si>
  <si>
    <t>Vilhelmina kommun</t>
  </si>
  <si>
    <t>Malå kommun</t>
  </si>
  <si>
    <t>Jämtland</t>
  </si>
  <si>
    <t>Ragunda kommun</t>
  </si>
  <si>
    <t>Storumans kommun</t>
  </si>
  <si>
    <t>Norrbotten</t>
  </si>
  <si>
    <t>Överkalix kommun</t>
  </si>
  <si>
    <t>Lycksele kommun</t>
  </si>
  <si>
    <t>Västra Götaland</t>
  </si>
  <si>
    <t>Strömstads kommun</t>
  </si>
  <si>
    <t>Piteå kommun</t>
  </si>
  <si>
    <t>Värmland</t>
  </si>
  <si>
    <t>Årjängs kommun</t>
  </si>
  <si>
    <t>Vindelns kommun</t>
  </si>
  <si>
    <t>Herrljunga kommun</t>
  </si>
  <si>
    <t>Åmåls kommun</t>
  </si>
  <si>
    <t>Bräcke kommun</t>
  </si>
  <si>
    <t>Vännäs kommun</t>
  </si>
  <si>
    <t>Grästorps kommun</t>
  </si>
  <si>
    <t>Vara kommun</t>
  </si>
  <si>
    <t>Bengtsfors kommun</t>
  </si>
  <si>
    <t>Hammarö kommun</t>
  </si>
  <si>
    <t>Vaxholms kommun</t>
  </si>
  <si>
    <t>Krokoms kommun</t>
  </si>
  <si>
    <t>Salems kommun</t>
  </si>
  <si>
    <t>Säffle kommun</t>
  </si>
  <si>
    <t>Tyresö kommun</t>
  </si>
  <si>
    <t>Arjeplogs kommun</t>
  </si>
  <si>
    <t>Lilla Edets kommun</t>
  </si>
  <si>
    <t>Nordmalings kommun</t>
  </si>
  <si>
    <t>Bergs kommun</t>
  </si>
  <si>
    <t>Arvika kommun</t>
  </si>
  <si>
    <t>Gävleborg</t>
  </si>
  <si>
    <t>Ockelbo kommun</t>
  </si>
  <si>
    <t>Nässjö kommun</t>
  </si>
  <si>
    <t>Alingsås kommun</t>
  </si>
  <si>
    <t>Upplands Väsby kommun</t>
  </si>
  <si>
    <t>Partille kommun</t>
  </si>
  <si>
    <t>Trollhättans kommun</t>
  </si>
  <si>
    <t>Mullsjö kommun</t>
  </si>
  <si>
    <t>Håbo kommun</t>
  </si>
  <si>
    <t>Karlstads kommun</t>
  </si>
  <si>
    <t>Norsjö kommun</t>
  </si>
  <si>
    <t>Västmanland</t>
  </si>
  <si>
    <t>Fagersta kommun</t>
  </si>
  <si>
    <t>Kiruna kommun</t>
  </si>
  <si>
    <t>Botkyrka kommun</t>
  </si>
  <si>
    <t>Vänersborgs kommun</t>
  </si>
  <si>
    <t>Västernorrland</t>
  </si>
  <si>
    <t>Sollefteå kommun</t>
  </si>
  <si>
    <t>Gnosjö kommun</t>
  </si>
  <si>
    <t>Östergötland</t>
  </si>
  <si>
    <t>Linköpings kommun</t>
  </si>
  <si>
    <t>Mjölby kommun</t>
  </si>
  <si>
    <t>Skåne</t>
  </si>
  <si>
    <t>Osby kommun</t>
  </si>
  <si>
    <t>Sala kommun</t>
  </si>
  <si>
    <t>Kronoberg</t>
  </si>
  <si>
    <t>Lessebo kommun</t>
  </si>
  <si>
    <t>Värmdö kommun</t>
  </si>
  <si>
    <t>Mölndals kommun</t>
  </si>
  <si>
    <t>Härryda kommun</t>
  </si>
  <si>
    <t>Sävsjö kommun</t>
  </si>
  <si>
    <t>Lysekils kommun</t>
  </si>
  <si>
    <t>Ulricehamns kommun</t>
  </si>
  <si>
    <t>Tranås kommun</t>
  </si>
  <si>
    <t>Falköpings kommun</t>
  </si>
  <si>
    <t>Borås kommun</t>
  </si>
  <si>
    <t>Stenungsunds kommun</t>
  </si>
  <si>
    <t>Vårgårda kommun</t>
  </si>
  <si>
    <t>Haninge kommun</t>
  </si>
  <si>
    <t>Nykvarns kommun</t>
  </si>
  <si>
    <t>Göteborgs kommun</t>
  </si>
  <si>
    <t>Älvsbyns kommun</t>
  </si>
  <si>
    <t>Essunga kommun</t>
  </si>
  <si>
    <t>Boxholms kommun</t>
  </si>
  <si>
    <t>Heby kommun</t>
  </si>
  <si>
    <t>Åtvidabergs kommun</t>
  </si>
  <si>
    <t>Härnösands kommun</t>
  </si>
  <si>
    <t>Bjurholms kommun</t>
  </si>
  <si>
    <t>Surahammars kommun</t>
  </si>
  <si>
    <t>Kristianstads kommun</t>
  </si>
  <si>
    <t>Umeå kommun</t>
  </si>
  <si>
    <t>Åsele kommun</t>
  </si>
  <si>
    <t>Uppsala kommun</t>
  </si>
  <si>
    <t>Nacka kommun</t>
  </si>
  <si>
    <t>Lidköpings kommun</t>
  </si>
  <si>
    <t>Lerums kommun</t>
  </si>
  <si>
    <t>Motala kommun</t>
  </si>
  <si>
    <t>Tjörns kommun</t>
  </si>
  <si>
    <t>Kungälvs kommun</t>
  </si>
  <si>
    <t>Kungsörs kommun</t>
  </si>
  <si>
    <t>Lomma kommun</t>
  </si>
  <si>
    <t>Dalarna</t>
  </si>
  <si>
    <t>Malung-Sälens kommun</t>
  </si>
  <si>
    <t>Kalix kommun</t>
  </si>
  <si>
    <t>Södermanland</t>
  </si>
  <si>
    <t>Flens kommun</t>
  </si>
  <si>
    <t>Västerås kommun</t>
  </si>
  <si>
    <t>Säters kommun</t>
  </si>
  <si>
    <t>Avesta kommun</t>
  </si>
  <si>
    <t>Eskilstuna kommun</t>
  </si>
  <si>
    <t>Vadstena kommun</t>
  </si>
  <si>
    <t>Höganäs kommun</t>
  </si>
  <si>
    <t>Hofors kommun</t>
  </si>
  <si>
    <t>Markaryds kommun</t>
  </si>
  <si>
    <t>Ale kommun</t>
  </si>
  <si>
    <t>Alvesta kommun</t>
  </si>
  <si>
    <t>Simrishamns kommun</t>
  </si>
  <si>
    <t>Värnamo kommun</t>
  </si>
  <si>
    <t>Tidaholms kommun</t>
  </si>
  <si>
    <t>Halland</t>
  </si>
  <si>
    <t>Varbergs kommun</t>
  </si>
  <si>
    <t>Kristinehamns kommun</t>
  </si>
  <si>
    <t>Götene kommun</t>
  </si>
  <si>
    <t>Kils kommun</t>
  </si>
  <si>
    <t>Täby kommun</t>
  </si>
  <si>
    <t>Pajala kommun</t>
  </si>
  <si>
    <t>Helsingborgs kommun</t>
  </si>
  <si>
    <t>Sollentuna kommun</t>
  </si>
  <si>
    <t>Stockholms kommun</t>
  </si>
  <si>
    <t>Eda kommun</t>
  </si>
  <si>
    <t>Kramfors kommun</t>
  </si>
  <si>
    <t>Skellefteå kommun</t>
  </si>
  <si>
    <t>Solna kommun</t>
  </si>
  <si>
    <t>Hallstahammars kommun</t>
  </si>
  <si>
    <t>Sotenäs kommun</t>
  </si>
  <si>
    <t>Forshaga kommun</t>
  </si>
  <si>
    <t>Torsås kommun</t>
  </si>
  <si>
    <t>Huddinge kommun</t>
  </si>
  <si>
    <t>Sigtuna kommun</t>
  </si>
  <si>
    <t>Katrineholms kommun</t>
  </si>
  <si>
    <t>Timrå kommun</t>
  </si>
  <si>
    <t>Ljungby kommun</t>
  </si>
  <si>
    <t>Nordanstigs kommun</t>
  </si>
  <si>
    <t>Örebro kommun</t>
  </si>
  <si>
    <t>Orsa kommun</t>
  </si>
  <si>
    <t>Malmö kommun</t>
  </si>
  <si>
    <t>Gävle kommun</t>
  </si>
  <si>
    <t>Åstorps kommun</t>
  </si>
  <si>
    <t>Arboga kommun</t>
  </si>
  <si>
    <t>Tanums kommun</t>
  </si>
  <si>
    <t>Bromölla kommun</t>
  </si>
  <si>
    <t>Ekerö kommun</t>
  </si>
  <si>
    <t>Jönköpings kommun</t>
  </si>
  <si>
    <t>Knivsta kommun</t>
  </si>
  <si>
    <t>Tranemo kommun</t>
  </si>
  <si>
    <t>Leksands kommun</t>
  </si>
  <si>
    <t>Bjuvs kommun</t>
  </si>
  <si>
    <t>Hjo kommun</t>
  </si>
  <si>
    <t>Sandvikens kommun</t>
  </si>
  <si>
    <t>Kungsbacka kommun</t>
  </si>
  <si>
    <t>Kävlinge kommun</t>
  </si>
  <si>
    <t>Vaggeryds kommun</t>
  </si>
  <si>
    <t>Söderköpings kommun</t>
  </si>
  <si>
    <t>Danderyds kommun</t>
  </si>
  <si>
    <t>Lunds kommun</t>
  </si>
  <si>
    <t>Lindesbergs kommun</t>
  </si>
  <si>
    <t>Eksjö kommun</t>
  </si>
  <si>
    <t>Hylte kommun</t>
  </si>
  <si>
    <t>Hässleholms kommun</t>
  </si>
  <si>
    <t>Växjö kommun</t>
  </si>
  <si>
    <t>Kumla kommun</t>
  </si>
  <si>
    <t>Strömsunds kommun</t>
  </si>
  <si>
    <t>Aneby kommun</t>
  </si>
  <si>
    <t>Västerviks kommun</t>
  </si>
  <si>
    <t>Landskrona kommun</t>
  </si>
  <si>
    <t>Strängnäs kommun</t>
  </si>
  <si>
    <t>Kalmar kommun</t>
  </si>
  <si>
    <t>Södertälje kommun</t>
  </si>
  <si>
    <t>Burlövs kommun</t>
  </si>
  <si>
    <t>Järfälla kommun</t>
  </si>
  <si>
    <t>Älvdalens kommun</t>
  </si>
  <si>
    <t>Upplands-Bro kommun</t>
  </si>
  <si>
    <t>Ängelholms kommun</t>
  </si>
  <si>
    <t>Dals-Ed kommun</t>
  </si>
  <si>
    <t>Smedjebackens kommun</t>
  </si>
  <si>
    <t>Vimmerby kommun</t>
  </si>
  <si>
    <t>Perstorps kommun</t>
  </si>
  <si>
    <t>Gislaveds kommun</t>
  </si>
  <si>
    <t>Nyköpings kommun</t>
  </si>
  <si>
    <t>Sunne kommun</t>
  </si>
  <si>
    <t>Skövde kommun</t>
  </si>
  <si>
    <t>Mora kommun</t>
  </si>
  <si>
    <t>Vallentuna kommun</t>
  </si>
  <si>
    <t>Blekinge</t>
  </si>
  <si>
    <t>Karlskrona kommun</t>
  </si>
  <si>
    <t>Orusts kommun</t>
  </si>
  <si>
    <t>Vansbro kommun</t>
  </si>
  <si>
    <t>Färgelanda kommun</t>
  </si>
  <si>
    <t>Sundbybergs kommun</t>
  </si>
  <si>
    <t>Karlskoga kommun</t>
  </si>
  <si>
    <t>Oxelösunds kommun</t>
  </si>
  <si>
    <t>Höörs kommun</t>
  </si>
  <si>
    <t>Arvidsjaurs kommun</t>
  </si>
  <si>
    <t>Grums kommun</t>
  </si>
  <si>
    <t>Vellinge kommun</t>
  </si>
  <si>
    <t>Svalövs kommun</t>
  </si>
  <si>
    <t>Svedala kommun</t>
  </si>
  <si>
    <t>Gotlands kommun</t>
  </si>
  <si>
    <t>Öckerö kommun</t>
  </si>
  <si>
    <t>Köpings kommun</t>
  </si>
  <si>
    <t>Hörby kommun</t>
  </si>
  <si>
    <t>Österåkers kommun</t>
  </si>
  <si>
    <t>Eslövs kommun</t>
  </si>
  <si>
    <t>Borlänge kommun</t>
  </si>
  <si>
    <t>Örkelljunga kommun</t>
  </si>
  <si>
    <t>Luleå kommun</t>
  </si>
  <si>
    <t>Gällivare kommun</t>
  </si>
  <si>
    <t>Finspångs kommun</t>
  </si>
  <si>
    <t>Munkedals kommun</t>
  </si>
  <si>
    <t>Bodens kommun</t>
  </si>
  <si>
    <t>Oskarshamns kommun</t>
  </si>
  <si>
    <t>Ystads kommun</t>
  </si>
  <si>
    <t>Östersunds kommun</t>
  </si>
  <si>
    <t>Norrköpings kommun</t>
  </si>
  <si>
    <t>Örnsköldsviks kommun</t>
  </si>
  <si>
    <t>Mariestads kommun</t>
  </si>
  <si>
    <t>Tingsryds kommun</t>
  </si>
  <si>
    <t>Älvkarleby kommun</t>
  </si>
  <si>
    <t>Vetlanda kommun</t>
  </si>
  <si>
    <t>Klippans kommun</t>
  </si>
  <si>
    <t>Trelleborgs kommun</t>
  </si>
  <si>
    <t>Enköpings kommun</t>
  </si>
  <si>
    <t>Vingåkers kommun</t>
  </si>
  <si>
    <t>Ronneby kommun</t>
  </si>
  <si>
    <t>Falkenbergs kommun</t>
  </si>
  <si>
    <t>Nora kommun</t>
  </si>
  <si>
    <t>Falu kommun</t>
  </si>
  <si>
    <t>Uddevalla kommun</t>
  </si>
  <si>
    <t>Båstads kommun</t>
  </si>
  <si>
    <t>Norrtälje kommun</t>
  </si>
  <si>
    <t>Tomelilla kommun</t>
  </si>
  <si>
    <t>Åre kommun</t>
  </si>
  <si>
    <t>Sundsvalls kommun</t>
  </si>
  <si>
    <t>Valdemarsviks kommun</t>
  </si>
  <si>
    <t>Staffanstorps kommun</t>
  </si>
  <si>
    <t>Älmhults kommun</t>
  </si>
  <si>
    <t>Tibro kommun</t>
  </si>
  <si>
    <t>Högsby kommun</t>
  </si>
  <si>
    <t>Söderhamns kommun</t>
  </si>
  <si>
    <t>Bollnäs kommun</t>
  </si>
  <si>
    <t>Torsby kommun</t>
  </si>
  <si>
    <t>Ljusdals kommun</t>
  </si>
  <si>
    <t>Lekebergs kommun</t>
  </si>
  <si>
    <t>Östra Göinge kommun</t>
  </si>
  <si>
    <t>Skara kommun</t>
  </si>
  <si>
    <t>Munkfors kommun</t>
  </si>
  <si>
    <t>Askersunds kommun</t>
  </si>
  <si>
    <t>Lidingö kommun</t>
  </si>
  <si>
    <t>Hudiksvalls kommun</t>
  </si>
  <si>
    <t>Trosa kommun</t>
  </si>
  <si>
    <t>Hallsbergs kommun</t>
  </si>
  <si>
    <t>Sölvesborgs kommun</t>
  </si>
  <si>
    <t>Nynäshamns kommun</t>
  </si>
  <si>
    <t>Bollebygds kommun</t>
  </si>
  <si>
    <t>Laholms kommun</t>
  </si>
  <si>
    <t>Dorotea kommun</t>
  </si>
  <si>
    <t>Nybro kommun</t>
  </si>
  <si>
    <t>Hagfors kommun</t>
  </si>
  <si>
    <t>Uppvidinge kommun</t>
  </si>
  <si>
    <t>Robertsfors kommun</t>
  </si>
  <si>
    <t>Gagnefs kommun</t>
  </si>
  <si>
    <t>Sjöbo kommun</t>
  </si>
  <si>
    <t>Härjedalens kommun</t>
  </si>
  <si>
    <t>Halmstads kommun</t>
  </si>
  <si>
    <t>Hultsfreds kommun</t>
  </si>
  <si>
    <t>Skinnskattebergs kommun</t>
  </si>
  <si>
    <t>Marks kommun</t>
  </si>
  <si>
    <t>Laxå kommun</t>
  </si>
  <si>
    <t>Karlshamns kommun</t>
  </si>
  <si>
    <t>Kinda kommun</t>
  </si>
  <si>
    <t>Emmaboda kommun</t>
  </si>
  <si>
    <t>Borgholms kommun</t>
  </si>
  <si>
    <t>Töreboda kommun</t>
  </si>
  <si>
    <t>Filipstads kommun</t>
  </si>
  <si>
    <t>Mörbylånga kommun</t>
  </si>
  <si>
    <t>Skurups kommun</t>
  </si>
  <si>
    <t>Rättviks kommun</t>
  </si>
  <si>
    <t>Melleruds kommun</t>
  </si>
  <si>
    <t>Norbergs kommun</t>
  </si>
  <si>
    <t>Ydre kommun</t>
  </si>
  <si>
    <t>Haparanda kommun</t>
  </si>
  <si>
    <t>Mönsterås kommun</t>
  </si>
  <si>
    <t>Svenljunga kommun</t>
  </si>
  <si>
    <t>Karlsborgs kommun</t>
  </si>
  <si>
    <t>Ånge kommun</t>
  </si>
  <si>
    <t>Hedemora kommun</t>
  </si>
  <si>
    <t>Ödeshögs kommun</t>
  </si>
  <si>
    <t>Ovanåkers kommun</t>
  </si>
  <si>
    <t>Habo kommun</t>
  </si>
  <si>
    <t>Degerfors kommun</t>
  </si>
  <si>
    <t>Ludvika kommun</t>
  </si>
  <si>
    <t>Tierps kommun</t>
  </si>
  <si>
    <t>Ljusnarsbergs kommun</t>
  </si>
  <si>
    <t>Gullspångs kommun</t>
  </si>
  <si>
    <t>Hällefors kommun</t>
  </si>
  <si>
    <t>Storfors kommun</t>
  </si>
  <si>
    <t>Östhammars kommun</t>
  </si>
  <si>
    <t>Övertorneå kommun</t>
  </si>
  <si>
    <t>Gnesta kommun</t>
  </si>
  <si>
    <t>Olofströms kommun</t>
  </si>
  <si>
    <t>Jokkmokks kommun</t>
  </si>
  <si>
    <t>Sorsele kommun</t>
  </si>
  <si>
    <t>i.u.</t>
  </si>
  <si>
    <t>Senaste värdet</t>
  </si>
  <si>
    <t>År</t>
  </si>
  <si>
    <t>Har kommunen ett systematiskt arbete för att utveckla samhällsplaneringen för att anpassas till framtida klimatförändringar?</t>
  </si>
  <si>
    <t>Ja</t>
  </si>
  <si>
    <t>Nej</t>
  </si>
  <si>
    <t>Ej svar</t>
  </si>
  <si>
    <t>1</t>
  </si>
  <si>
    <t>3</t>
  </si>
  <si>
    <t>4</t>
  </si>
  <si>
    <t>6</t>
  </si>
  <si>
    <t>12</t>
  </si>
  <si>
    <t>20</t>
  </si>
  <si>
    <t>23</t>
  </si>
  <si>
    <t>25</t>
  </si>
  <si>
    <t>26</t>
  </si>
  <si>
    <t>28</t>
  </si>
  <si>
    <t>31</t>
  </si>
  <si>
    <t>34</t>
  </si>
  <si>
    <t>37</t>
  </si>
  <si>
    <t>41</t>
  </si>
  <si>
    <t>44</t>
  </si>
  <si>
    <t>46</t>
  </si>
  <si>
    <t>49</t>
  </si>
  <si>
    <t>53</t>
  </si>
  <si>
    <t>57</t>
  </si>
  <si>
    <t>59</t>
  </si>
  <si>
    <t>61</t>
  </si>
  <si>
    <t>64</t>
  </si>
  <si>
    <t>68</t>
  </si>
  <si>
    <t>Uppl. Väsby</t>
  </si>
  <si>
    <t>71</t>
  </si>
  <si>
    <t>73</t>
  </si>
  <si>
    <t>74</t>
  </si>
  <si>
    <t>76</t>
  </si>
  <si>
    <t>79</t>
  </si>
  <si>
    <t>81</t>
  </si>
  <si>
    <t>84</t>
  </si>
  <si>
    <t>88</t>
  </si>
  <si>
    <t>91</t>
  </si>
  <si>
    <t>95</t>
  </si>
  <si>
    <t>96</t>
  </si>
  <si>
    <t>105</t>
  </si>
  <si>
    <t>106</t>
  </si>
  <si>
    <t>107</t>
  </si>
  <si>
    <t>110</t>
  </si>
  <si>
    <t>111</t>
  </si>
  <si>
    <t>114</t>
  </si>
  <si>
    <t>115</t>
  </si>
  <si>
    <t>118</t>
  </si>
  <si>
    <t>124</t>
  </si>
  <si>
    <t>132</t>
  </si>
  <si>
    <t>Smedjeback.</t>
  </si>
  <si>
    <t>138</t>
  </si>
  <si>
    <t>142</t>
  </si>
  <si>
    <t>145</t>
  </si>
  <si>
    <t>148</t>
  </si>
  <si>
    <t>150</t>
  </si>
  <si>
    <t>155</t>
  </si>
  <si>
    <t>161</t>
  </si>
  <si>
    <t>165</t>
  </si>
  <si>
    <t>167</t>
  </si>
  <si>
    <t>170</t>
  </si>
  <si>
    <t>176</t>
  </si>
  <si>
    <t>179</t>
  </si>
  <si>
    <t>182</t>
  </si>
  <si>
    <t>184</t>
  </si>
  <si>
    <t>186</t>
  </si>
  <si>
    <t>187</t>
  </si>
  <si>
    <t>190</t>
  </si>
  <si>
    <t>192</t>
  </si>
  <si>
    <t>193</t>
  </si>
  <si>
    <t>194</t>
  </si>
  <si>
    <t>Sammanlagda poäng på rankning</t>
  </si>
  <si>
    <t>Sammanlagda poäng på delat med 290</t>
  </si>
  <si>
    <t>Ranking klimatanpassning</t>
  </si>
  <si>
    <t>Poäng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</si>
</sst>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center"/>
    </xf>
    <xf numFmtId="0" fontId="5" fillId="0" borderId="0"/>
  </cellStyleXfs>
  <cellXfs count="43">
    <xf numFmtId="0" fontId="0" fillId="0" borderId="0" xfId="0"/>
    <xf numFmtId="0" fontId="2" fillId="0" borderId="0" xfId="0" applyFont="1"/>
    <xf numFmtId="0" fontId="4" fillId="0" borderId="1" xfId="2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3" fillId="0" borderId="0" xfId="2">
      <alignment vertical="center"/>
    </xf>
    <xf numFmtId="0" fontId="8" fillId="0" borderId="0" xfId="0" applyFont="1"/>
    <xf numFmtId="0" fontId="9" fillId="0" borderId="0" xfId="0" applyFont="1"/>
    <xf numFmtId="164" fontId="9" fillId="0" borderId="0" xfId="1" applyNumberFormat="1" applyFont="1"/>
    <xf numFmtId="1" fontId="9" fillId="0" borderId="0" xfId="0" applyNumberFormat="1" applyFont="1"/>
    <xf numFmtId="9" fontId="6" fillId="6" borderId="0" xfId="0" applyNumberFormat="1" applyFont="1" applyFill="1"/>
    <xf numFmtId="0" fontId="6" fillId="6" borderId="0" xfId="0" applyFont="1" applyFill="1"/>
    <xf numFmtId="165" fontId="5" fillId="6" borderId="0" xfId="0" applyNumberFormat="1" applyFont="1" applyFill="1" applyAlignment="1">
      <alignment horizontal="left" wrapText="1"/>
    </xf>
    <xf numFmtId="0" fontId="5" fillId="6" borderId="0" xfId="0" applyFont="1" applyFill="1" applyAlignment="1">
      <alignment wrapText="1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left"/>
    </xf>
    <xf numFmtId="9" fontId="5" fillId="0" borderId="0" xfId="1" applyFont="1" applyAlignment="1">
      <alignment horizontal="center"/>
    </xf>
    <xf numFmtId="9" fontId="5" fillId="0" borderId="2" xfId="1" applyFont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0" fontId="7" fillId="0" borderId="0" xfId="0" applyFont="1"/>
    <xf numFmtId="49" fontId="5" fillId="0" borderId="0" xfId="0" applyNumberFormat="1" applyFont="1"/>
    <xf numFmtId="3" fontId="9" fillId="0" borderId="0" xfId="0" applyNumberFormat="1" applyFont="1"/>
    <xf numFmtId="0" fontId="4" fillId="0" borderId="1" xfId="0" applyFont="1" applyBorder="1" applyAlignment="1">
      <alignment vertical="center" wrapText="1"/>
    </xf>
    <xf numFmtId="0" fontId="10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 applyProtection="1">
      <alignment horizontal="right"/>
      <protection locked="0"/>
    </xf>
    <xf numFmtId="0" fontId="11" fillId="0" borderId="0" xfId="0" applyFont="1"/>
    <xf numFmtId="49" fontId="6" fillId="3" borderId="1" xfId="0" applyNumberFormat="1" applyFont="1" applyFill="1" applyBorder="1" applyAlignment="1">
      <alignment vertical="center" wrapText="1"/>
    </xf>
    <xf numFmtId="166" fontId="9" fillId="0" borderId="0" xfId="0" applyNumberFormat="1" applyFont="1"/>
    <xf numFmtId="0" fontId="6" fillId="0" borderId="1" xfId="3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/>
    <xf numFmtId="164" fontId="13" fillId="0" borderId="0" xfId="1" applyNumberFormat="1" applyFont="1"/>
    <xf numFmtId="0" fontId="14" fillId="0" borderId="0" xfId="0" applyFont="1"/>
    <xf numFmtId="164" fontId="13" fillId="0" borderId="0" xfId="1" applyNumberFormat="1" applyFont="1" applyFill="1"/>
  </cellXfs>
  <cellStyles count="4">
    <cellStyle name="Normal" xfId="0" builtinId="0"/>
    <cellStyle name="Normal 3" xfId="2" xr:uid="{68A7B3AA-1CF2-46D5-B601-E825A9D398E1}"/>
    <cellStyle name="Normal 4" xfId="3" xr:uid="{B42E51BB-4127-40DD-8A58-03B747E743A6}"/>
    <cellStyle name="Procent" xfId="1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colors>
    <mruColors>
      <color rgb="FFFF7575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62DEA6-ACC5-47EA-962A-73B0D10CC0BD}" name="Tabell43" displayName="Tabell43" ref="A1:E291" totalsRowShown="0" headerRowDxfId="6" dataDxfId="5">
  <autoFilter ref="A1:E291" xr:uid="{2E62DEA6-ACC5-47EA-962A-73B0D10CC0BD}"/>
  <sortState xmlns:xlrd2="http://schemas.microsoft.com/office/spreadsheetml/2017/richdata2" ref="A2:E291">
    <sortCondition ref="A1:A291"/>
  </sortState>
  <tableColumns count="5">
    <tableColumn id="1" xr3:uid="{C2792EFD-7420-4C8F-BCCC-B15211E12C01}" name="Placering" dataDxfId="4"/>
    <tableColumn id="5" xr3:uid="{2A0A8E29-AE4E-4059-8BC4-596B4165650B}" name="Län" dataDxfId="3"/>
    <tableColumn id="2" xr3:uid="{943BFD5B-A937-42FB-9785-D2B6D7DA2E29}" name="Kommun" dataDxfId="2"/>
    <tableColumn id="3" xr3:uid="{78320F30-F8A4-49E6-9DB1-A87B28BECAAE}" name="Genomsnittligt belopp i kronor" dataDxfId="1"/>
    <tableColumn id="4" xr3:uid="{71F0EB7D-FE35-4ACF-A8FF-762730EA3AD3}" name="Förändring i procent 2022-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175A-921E-45CE-A59A-3D833D914B62}">
  <dimension ref="A1:P291"/>
  <sheetViews>
    <sheetView tabSelected="1" zoomScaleNormal="100" workbookViewId="0">
      <pane ySplit="1" topLeftCell="A84" activePane="bottomLeft" state="frozen"/>
      <selection pane="bottomLeft" activeCell="B7" sqref="B7"/>
    </sheetView>
  </sheetViews>
  <sheetFormatPr defaultRowHeight="14.5" x14ac:dyDescent="0.35"/>
  <cols>
    <col min="1" max="1" width="14.7265625" style="4" bestFit="1" customWidth="1"/>
    <col min="2" max="2" width="18.7265625" style="4" bestFit="1" customWidth="1"/>
    <col min="3" max="3" width="17.81640625" style="28" bestFit="1" customWidth="1"/>
    <col min="4" max="4" width="16" style="37" bestFit="1" customWidth="1"/>
    <col min="5" max="5" width="25" bestFit="1" customWidth="1"/>
    <col min="6" max="6" width="23.1796875" customWidth="1"/>
    <col min="7" max="7" width="17.1796875" bestFit="1" customWidth="1"/>
    <col min="8" max="9" width="16" customWidth="1"/>
    <col min="10" max="10" width="17" customWidth="1"/>
    <col min="11" max="11" width="16" customWidth="1"/>
    <col min="12" max="12" width="15.81640625" customWidth="1"/>
    <col min="13" max="14" width="17.7265625" customWidth="1"/>
    <col min="15" max="15" width="20.7265625" customWidth="1"/>
    <col min="16" max="16" width="20.54296875" customWidth="1"/>
  </cols>
  <sheetData>
    <row r="1" spans="1:16" s="6" customFormat="1" ht="39" x14ac:dyDescent="0.35">
      <c r="A1" s="5" t="s">
        <v>2</v>
      </c>
      <c r="B1" s="2" t="s">
        <v>3</v>
      </c>
      <c r="C1" s="27" t="s">
        <v>4</v>
      </c>
      <c r="D1" s="36" t="s">
        <v>5</v>
      </c>
      <c r="E1" s="5" t="s">
        <v>706</v>
      </c>
      <c r="F1" s="5" t="s">
        <v>707</v>
      </c>
      <c r="G1" s="7" t="s">
        <v>0</v>
      </c>
      <c r="H1" s="7" t="s">
        <v>6</v>
      </c>
      <c r="I1" s="7" t="s">
        <v>707</v>
      </c>
      <c r="J1" s="34" t="s">
        <v>708</v>
      </c>
      <c r="K1" s="34" t="s">
        <v>707</v>
      </c>
      <c r="L1" s="8" t="s">
        <v>1</v>
      </c>
      <c r="M1" s="8" t="s">
        <v>7</v>
      </c>
      <c r="N1" s="8" t="s">
        <v>707</v>
      </c>
      <c r="O1" s="9" t="s">
        <v>8</v>
      </c>
      <c r="P1" s="9" t="s">
        <v>9</v>
      </c>
    </row>
    <row r="2" spans="1:16" x14ac:dyDescent="0.35">
      <c r="A2" s="4" t="s">
        <v>55</v>
      </c>
      <c r="B2" s="10" t="s">
        <v>22</v>
      </c>
      <c r="C2" s="29">
        <f t="shared" ref="C2:C65" si="0">IFERROR(RANK(F2,$F$2:$F$291,1),"")</f>
        <v>1</v>
      </c>
      <c r="D2" s="32" t="str">
        <f t="shared" ref="D2:D65" si="1">IF(C2=1,"första plats",IF(C2=2,"andra plats",IF(C2=3,"tredje plats",IF(C2=4,"fjärde plats",IF(C2=5,"femte plats",IF(C2=6,"sjätte plats",IF(C2=7,"sjunde plats",IF(C2=8,"åttonde plats",IF(C2=9,"nionde plats",IF(C2=10,"tionde plats",IF(C2=11,"elfte plats",IF(C2=12,"tolfte plats",IF(C2=289,"näst sista plats",IF(C2=290,"sista plats","plats "&amp;C2))))))))))))))</f>
        <v>första plats</v>
      </c>
      <c r="E2" s="26">
        <f t="shared" ref="E2:E65" si="2">H2+J2+M2+P2</f>
        <v>64</v>
      </c>
      <c r="F2" s="35">
        <f t="shared" ref="F2:F65" si="3">I2+K2+N2+P2</f>
        <v>1.2172413793103449</v>
      </c>
      <c r="G2" s="13">
        <v>1.0638297872340425E-2</v>
      </c>
      <c r="H2" s="4">
        <v>43</v>
      </c>
      <c r="I2" s="4">
        <f t="shared" ref="I2:I65" si="4">H2/290</f>
        <v>0.14827586206896551</v>
      </c>
      <c r="J2" s="33">
        <f>IFERROR(_xlfn.NUMBERVALUE(_xlfn.XLOOKUP($A2,Klimatanpassning!$A:$A,Klimatanpassning!$B:$B)),"")</f>
        <v>12</v>
      </c>
      <c r="K2" s="4">
        <f t="shared" ref="K2:K65" si="5">(J2/290)</f>
        <v>4.1379310344827586E-2</v>
      </c>
      <c r="L2" s="23">
        <v>0.92807840770480443</v>
      </c>
      <c r="M2" s="4">
        <f t="shared" ref="M2:M65" si="6">RANK(L2,$L$2:$L$291,0)</f>
        <v>8</v>
      </c>
      <c r="N2" s="4">
        <f t="shared" ref="N2:N65" si="7">M2/290</f>
        <v>2.7586206896551724E-2</v>
      </c>
      <c r="O2" s="4" t="str">
        <f>IFERROR(_xlfn.XLOOKUP(A2,Samhällsplanering!$A:$A,Samhällsplanering!$B:$B),"")</f>
        <v>Ja</v>
      </c>
      <c r="P2" s="4">
        <f t="shared" ref="P2:P65" si="8">IF(O2="JA",1,2)</f>
        <v>1</v>
      </c>
    </row>
    <row r="3" spans="1:16" x14ac:dyDescent="0.35">
      <c r="A3" s="4" t="s">
        <v>97</v>
      </c>
      <c r="B3" s="10" t="s">
        <v>84</v>
      </c>
      <c r="C3" s="29">
        <f t="shared" si="0"/>
        <v>2</v>
      </c>
      <c r="D3" s="32" t="str">
        <f t="shared" si="1"/>
        <v>andra plats</v>
      </c>
      <c r="E3" s="26">
        <f t="shared" si="2"/>
        <v>175</v>
      </c>
      <c r="F3" s="35">
        <f t="shared" si="3"/>
        <v>1.6</v>
      </c>
      <c r="G3" s="13">
        <v>6.6945606694560665E-3</v>
      </c>
      <c r="H3" s="4">
        <v>15</v>
      </c>
      <c r="I3" s="4">
        <f t="shared" si="4"/>
        <v>5.1724137931034482E-2</v>
      </c>
      <c r="J3" s="33">
        <f>IFERROR(_xlfn.NUMBERVALUE(_xlfn.XLOOKUP($A3,Klimatanpassning!$A:$A,Klimatanpassning!$B:$B)),"")</f>
        <v>91</v>
      </c>
      <c r="K3" s="4">
        <f t="shared" si="5"/>
        <v>0.31379310344827588</v>
      </c>
      <c r="L3" s="23">
        <v>0.55425796615014433</v>
      </c>
      <c r="M3" s="4">
        <f t="shared" si="6"/>
        <v>68</v>
      </c>
      <c r="N3" s="4">
        <f t="shared" si="7"/>
        <v>0.23448275862068965</v>
      </c>
      <c r="O3" s="4" t="str">
        <f>IFERROR(_xlfn.XLOOKUP(A3,Samhällsplanering!$A:$A,Samhällsplanering!$B:$B),"")</f>
        <v>Ja</v>
      </c>
      <c r="P3" s="4">
        <f t="shared" si="8"/>
        <v>1</v>
      </c>
    </row>
    <row r="4" spans="1:16" x14ac:dyDescent="0.35">
      <c r="A4" s="4" t="s">
        <v>313</v>
      </c>
      <c r="B4" s="10" t="s">
        <v>11</v>
      </c>
      <c r="C4" s="29">
        <f t="shared" si="0"/>
        <v>3</v>
      </c>
      <c r="D4" s="32" t="str">
        <f t="shared" si="1"/>
        <v>tredje plats</v>
      </c>
      <c r="E4" s="26">
        <f t="shared" si="2"/>
        <v>186</v>
      </c>
      <c r="F4" s="35">
        <f t="shared" si="3"/>
        <v>1.6379310344827587</v>
      </c>
      <c r="G4" s="13">
        <v>8.0433267199313645E-3</v>
      </c>
      <c r="H4" s="4">
        <v>21</v>
      </c>
      <c r="I4" s="4">
        <f t="shared" si="4"/>
        <v>7.2413793103448282E-2</v>
      </c>
      <c r="J4" s="33">
        <f>IFERROR(_xlfn.NUMBERVALUE(_xlfn.XLOOKUP($A4,Klimatanpassning!$A:$A,Klimatanpassning!$B:$B)),"")</f>
        <v>53</v>
      </c>
      <c r="K4" s="4">
        <f t="shared" si="5"/>
        <v>0.18275862068965518</v>
      </c>
      <c r="L4" s="23">
        <v>0.49163741906313607</v>
      </c>
      <c r="M4" s="4">
        <f t="shared" si="6"/>
        <v>111</v>
      </c>
      <c r="N4" s="4">
        <f t="shared" si="7"/>
        <v>0.38275862068965516</v>
      </c>
      <c r="O4" s="4" t="str">
        <f>IFERROR(_xlfn.XLOOKUP(A4,Samhällsplanering!$A:$A,Samhällsplanering!$B:$B),"")</f>
        <v>Ja</v>
      </c>
      <c r="P4" s="4">
        <f t="shared" si="8"/>
        <v>1</v>
      </c>
    </row>
    <row r="5" spans="1:16" x14ac:dyDescent="0.35">
      <c r="A5" s="4" t="s">
        <v>275</v>
      </c>
      <c r="B5" s="10" t="s">
        <v>66</v>
      </c>
      <c r="C5" s="29">
        <f t="shared" si="0"/>
        <v>4</v>
      </c>
      <c r="D5" s="32" t="str">
        <f t="shared" si="1"/>
        <v>fjärde plats</v>
      </c>
      <c r="E5" s="26">
        <f t="shared" si="2"/>
        <v>190</v>
      </c>
      <c r="F5" s="35">
        <f t="shared" si="3"/>
        <v>1.6517241379310346</v>
      </c>
      <c r="G5" s="13">
        <v>1.3603855721393035E-2</v>
      </c>
      <c r="H5" s="4">
        <v>74</v>
      </c>
      <c r="I5" s="4">
        <f t="shared" si="4"/>
        <v>0.25517241379310346</v>
      </c>
      <c r="J5" s="33">
        <f>IFERROR(_xlfn.NUMBERVALUE(_xlfn.XLOOKUP($A5,Klimatanpassning!$A:$A,Klimatanpassning!$B:$B)),"")</f>
        <v>28</v>
      </c>
      <c r="K5" s="4">
        <f t="shared" si="5"/>
        <v>9.6551724137931033E-2</v>
      </c>
      <c r="L5" s="23">
        <v>0.52880625537230608</v>
      </c>
      <c r="M5" s="4">
        <f t="shared" si="6"/>
        <v>87</v>
      </c>
      <c r="N5" s="4">
        <f t="shared" si="7"/>
        <v>0.3</v>
      </c>
      <c r="O5" s="4" t="str">
        <f>IFERROR(_xlfn.XLOOKUP(A5,Samhällsplanering!$A:$A,Samhällsplanering!$B:$B),"")</f>
        <v>Ja</v>
      </c>
      <c r="P5" s="4">
        <f t="shared" si="8"/>
        <v>1</v>
      </c>
    </row>
    <row r="6" spans="1:16" x14ac:dyDescent="0.35">
      <c r="A6" s="4" t="s">
        <v>285</v>
      </c>
      <c r="B6" s="10" t="s">
        <v>20</v>
      </c>
      <c r="C6" s="29">
        <f t="shared" si="0"/>
        <v>5</v>
      </c>
      <c r="D6" s="32" t="str">
        <f t="shared" si="1"/>
        <v>femte plats</v>
      </c>
      <c r="E6" s="26">
        <f t="shared" si="2"/>
        <v>196</v>
      </c>
      <c r="F6" s="35">
        <f t="shared" si="3"/>
        <v>1.6724137931034484</v>
      </c>
      <c r="G6" s="13">
        <v>1.7606667057925934E-2</v>
      </c>
      <c r="H6" s="4">
        <v>138</v>
      </c>
      <c r="I6" s="4">
        <f t="shared" si="4"/>
        <v>0.47586206896551725</v>
      </c>
      <c r="J6" s="33">
        <f>IFERROR(_xlfn.NUMBERVALUE(_xlfn.XLOOKUP($A6,Klimatanpassning!$A:$A,Klimatanpassning!$B:$B)),"")</f>
        <v>20</v>
      </c>
      <c r="K6" s="4">
        <f t="shared" si="5"/>
        <v>6.8965517241379309E-2</v>
      </c>
      <c r="L6" s="23">
        <v>0.63447418381848442</v>
      </c>
      <c r="M6" s="4">
        <f t="shared" si="6"/>
        <v>37</v>
      </c>
      <c r="N6" s="4">
        <f t="shared" si="7"/>
        <v>0.12758620689655173</v>
      </c>
      <c r="O6" s="4" t="str">
        <f>IFERROR(_xlfn.XLOOKUP(A6,Samhällsplanering!$A:$A,Samhällsplanering!$B:$B),"")</f>
        <v>Ja</v>
      </c>
      <c r="P6" s="4">
        <f t="shared" si="8"/>
        <v>1</v>
      </c>
    </row>
    <row r="7" spans="1:16" x14ac:dyDescent="0.35">
      <c r="A7" s="4" t="s">
        <v>210</v>
      </c>
      <c r="B7" s="10" t="s">
        <v>84</v>
      </c>
      <c r="C7" s="29">
        <f t="shared" si="0"/>
        <v>6</v>
      </c>
      <c r="D7" s="32" t="str">
        <f t="shared" si="1"/>
        <v>sjätte plats</v>
      </c>
      <c r="E7" s="26">
        <f t="shared" si="2"/>
        <v>197</v>
      </c>
      <c r="F7" s="35">
        <f t="shared" si="3"/>
        <v>1.6758620689655173</v>
      </c>
      <c r="G7" s="13">
        <v>1.8032361980227347E-2</v>
      </c>
      <c r="H7" s="4">
        <v>145</v>
      </c>
      <c r="I7" s="4">
        <f t="shared" si="4"/>
        <v>0.5</v>
      </c>
      <c r="J7" s="33">
        <f>IFERROR(_xlfn.NUMBERVALUE(_xlfn.XLOOKUP($A7,Klimatanpassning!$A:$A,Klimatanpassning!$B:$B)),"")</f>
        <v>6</v>
      </c>
      <c r="K7" s="4">
        <f t="shared" si="5"/>
        <v>2.0689655172413793E-2</v>
      </c>
      <c r="L7" s="23">
        <v>0.61438626062338564</v>
      </c>
      <c r="M7" s="4">
        <f t="shared" si="6"/>
        <v>45</v>
      </c>
      <c r="N7" s="4">
        <f t="shared" si="7"/>
        <v>0.15517241379310345</v>
      </c>
      <c r="O7" s="4" t="str">
        <f>IFERROR(_xlfn.XLOOKUP(A7,Samhällsplanering!$A:$A,Samhällsplanering!$B:$B),"")</f>
        <v>Ja</v>
      </c>
      <c r="P7" s="4">
        <f t="shared" si="8"/>
        <v>1</v>
      </c>
    </row>
    <row r="8" spans="1:16" x14ac:dyDescent="0.35">
      <c r="A8" s="4" t="s">
        <v>16</v>
      </c>
      <c r="B8" s="10" t="s">
        <v>11</v>
      </c>
      <c r="C8" s="29">
        <f t="shared" si="0"/>
        <v>7</v>
      </c>
      <c r="D8" s="32" t="str">
        <f t="shared" si="1"/>
        <v>sjunde plats</v>
      </c>
      <c r="E8" s="26">
        <f t="shared" si="2"/>
        <v>202</v>
      </c>
      <c r="F8" s="35">
        <f t="shared" si="3"/>
        <v>1.693103448275862</v>
      </c>
      <c r="G8" s="13">
        <v>4.837291116974494E-3</v>
      </c>
      <c r="H8" s="4">
        <v>5</v>
      </c>
      <c r="I8" s="4">
        <f t="shared" si="4"/>
        <v>1.7241379310344827E-2</v>
      </c>
      <c r="J8" s="33">
        <v>195</v>
      </c>
      <c r="K8" s="4">
        <f t="shared" si="5"/>
        <v>0.67241379310344829</v>
      </c>
      <c r="L8" s="23">
        <v>2.6335658279852847</v>
      </c>
      <c r="M8" s="4">
        <f t="shared" si="6"/>
        <v>1</v>
      </c>
      <c r="N8" s="4">
        <f t="shared" si="7"/>
        <v>3.4482758620689655E-3</v>
      </c>
      <c r="O8" s="4" t="str">
        <f>IFERROR(_xlfn.XLOOKUP(A8,Samhällsplanering!$A:$A,Samhällsplanering!$B:$B),"")</f>
        <v>Ja</v>
      </c>
      <c r="P8" s="4">
        <f t="shared" si="8"/>
        <v>1</v>
      </c>
    </row>
    <row r="9" spans="1:16" x14ac:dyDescent="0.35">
      <c r="A9" s="4" t="s">
        <v>239</v>
      </c>
      <c r="B9" s="10" t="s">
        <v>45</v>
      </c>
      <c r="C9" s="29">
        <f t="shared" si="0"/>
        <v>8</v>
      </c>
      <c r="D9" s="32" t="str">
        <f t="shared" si="1"/>
        <v>åttonde plats</v>
      </c>
      <c r="E9" s="26">
        <f t="shared" si="2"/>
        <v>221</v>
      </c>
      <c r="F9" s="35">
        <f t="shared" si="3"/>
        <v>1.7586206896551724</v>
      </c>
      <c r="G9" s="13">
        <v>1.6590134794845206E-2</v>
      </c>
      <c r="H9" s="4">
        <v>120</v>
      </c>
      <c r="I9" s="4">
        <f t="shared" si="4"/>
        <v>0.41379310344827586</v>
      </c>
      <c r="J9" s="33">
        <f>IFERROR(_xlfn.NUMBERVALUE(_xlfn.XLOOKUP($A9,Klimatanpassning!$A:$A,Klimatanpassning!$B:$B)),"")</f>
        <v>49</v>
      </c>
      <c r="K9" s="4">
        <f t="shared" si="5"/>
        <v>0.16896551724137931</v>
      </c>
      <c r="L9" s="23">
        <v>0.59408558157918478</v>
      </c>
      <c r="M9" s="4">
        <f t="shared" si="6"/>
        <v>51</v>
      </c>
      <c r="N9" s="4">
        <f t="shared" si="7"/>
        <v>0.17586206896551723</v>
      </c>
      <c r="O9" s="4" t="str">
        <f>IFERROR(_xlfn.XLOOKUP(A9,Samhällsplanering!$A:$A,Samhällsplanering!$B:$B),"")</f>
        <v>Ja</v>
      </c>
      <c r="P9" s="4">
        <f t="shared" si="8"/>
        <v>1</v>
      </c>
    </row>
    <row r="10" spans="1:16" x14ac:dyDescent="0.35">
      <c r="A10" s="4" t="s">
        <v>290</v>
      </c>
      <c r="B10" s="10" t="s">
        <v>142</v>
      </c>
      <c r="C10" s="29">
        <f t="shared" si="0"/>
        <v>9</v>
      </c>
      <c r="D10" s="32" t="str">
        <f t="shared" si="1"/>
        <v>nionde plats</v>
      </c>
      <c r="E10" s="26">
        <f t="shared" si="2"/>
        <v>226</v>
      </c>
      <c r="F10" s="35">
        <f t="shared" si="3"/>
        <v>1.7758620689655171</v>
      </c>
      <c r="G10" s="13">
        <v>1.9391908067991383E-2</v>
      </c>
      <c r="H10" s="4">
        <v>172</v>
      </c>
      <c r="I10" s="4">
        <f t="shared" si="4"/>
        <v>0.59310344827586203</v>
      </c>
      <c r="J10" s="33">
        <f>IFERROR(_xlfn.NUMBERVALUE(_xlfn.XLOOKUP($A10,Klimatanpassning!$A:$A,Klimatanpassning!$B:$B)),"")</f>
        <v>12</v>
      </c>
      <c r="K10" s="4">
        <f t="shared" si="5"/>
        <v>4.1379310344827586E-2</v>
      </c>
      <c r="L10" s="23">
        <v>0.62095066619789319</v>
      </c>
      <c r="M10" s="4">
        <f t="shared" si="6"/>
        <v>41</v>
      </c>
      <c r="N10" s="4">
        <f t="shared" si="7"/>
        <v>0.14137931034482759</v>
      </c>
      <c r="O10" s="4" t="str">
        <f>IFERROR(_xlfn.XLOOKUP(A10,Samhällsplanering!$A:$A,Samhällsplanering!$B:$B),"")</f>
        <v>Ja</v>
      </c>
      <c r="P10" s="4">
        <f t="shared" si="8"/>
        <v>1</v>
      </c>
    </row>
    <row r="11" spans="1:16" x14ac:dyDescent="0.35">
      <c r="A11" s="4" t="s">
        <v>310</v>
      </c>
      <c r="B11" s="10" t="s">
        <v>142</v>
      </c>
      <c r="C11" s="29">
        <f t="shared" si="0"/>
        <v>10</v>
      </c>
      <c r="D11" s="32" t="str">
        <f t="shared" si="1"/>
        <v>tionde plats</v>
      </c>
      <c r="E11" s="26">
        <f t="shared" si="2"/>
        <v>234</v>
      </c>
      <c r="F11" s="35">
        <f t="shared" si="3"/>
        <v>1.8034482758620689</v>
      </c>
      <c r="G11" s="13">
        <v>1.4247846255798542E-2</v>
      </c>
      <c r="H11" s="4">
        <v>83</v>
      </c>
      <c r="I11" s="4">
        <f t="shared" si="4"/>
        <v>0.28620689655172415</v>
      </c>
      <c r="J11" s="33">
        <f>IFERROR(_xlfn.NUMBERVALUE(_xlfn.XLOOKUP($A11,Klimatanpassning!$A:$A,Klimatanpassning!$B:$B)),"")</f>
        <v>88</v>
      </c>
      <c r="K11" s="4">
        <f t="shared" si="5"/>
        <v>0.30344827586206896</v>
      </c>
      <c r="L11" s="23">
        <v>0.5685368844480404</v>
      </c>
      <c r="M11" s="4">
        <f t="shared" si="6"/>
        <v>62</v>
      </c>
      <c r="N11" s="4">
        <f t="shared" si="7"/>
        <v>0.21379310344827587</v>
      </c>
      <c r="O11" s="4" t="str">
        <f>IFERROR(_xlfn.XLOOKUP(A11,Samhällsplanering!$A:$A,Samhällsplanering!$B:$B),"")</f>
        <v>Ja</v>
      </c>
      <c r="P11" s="4">
        <f t="shared" si="8"/>
        <v>1</v>
      </c>
    </row>
    <row r="12" spans="1:16" x14ac:dyDescent="0.35">
      <c r="A12" s="4" t="s">
        <v>263</v>
      </c>
      <c r="B12" s="10" t="s">
        <v>45</v>
      </c>
      <c r="C12" s="29">
        <f t="shared" si="0"/>
        <v>11</v>
      </c>
      <c r="D12" s="32" t="str">
        <f t="shared" si="1"/>
        <v>elfte plats</v>
      </c>
      <c r="E12" s="26">
        <f t="shared" si="2"/>
        <v>237</v>
      </c>
      <c r="F12" s="35">
        <f t="shared" si="3"/>
        <v>1.8137931034482757</v>
      </c>
      <c r="G12" s="13">
        <v>1.8993105242617405E-2</v>
      </c>
      <c r="H12" s="4">
        <v>165</v>
      </c>
      <c r="I12" s="4">
        <f t="shared" si="4"/>
        <v>0.56896551724137934</v>
      </c>
      <c r="J12" s="33">
        <f>IFERROR(_xlfn.NUMBERVALUE(_xlfn.XLOOKUP($A12,Klimatanpassning!$A:$A,Klimatanpassning!$B:$B)),"")</f>
        <v>12</v>
      </c>
      <c r="K12" s="4">
        <f t="shared" si="5"/>
        <v>4.1379310344827586E-2</v>
      </c>
      <c r="L12" s="23">
        <v>0.5773677376102444</v>
      </c>
      <c r="M12" s="4">
        <f t="shared" si="6"/>
        <v>59</v>
      </c>
      <c r="N12" s="4">
        <f t="shared" si="7"/>
        <v>0.20344827586206896</v>
      </c>
      <c r="O12" s="4" t="str">
        <f>IFERROR(_xlfn.XLOOKUP(A12,Samhällsplanering!$A:$A,Samhällsplanering!$B:$B),"")</f>
        <v>Ja</v>
      </c>
      <c r="P12" s="4">
        <f t="shared" si="8"/>
        <v>1</v>
      </c>
    </row>
    <row r="13" spans="1:16" x14ac:dyDescent="0.35">
      <c r="A13" s="4" t="s">
        <v>209</v>
      </c>
      <c r="B13" s="10" t="s">
        <v>20</v>
      </c>
      <c r="C13" s="29">
        <f t="shared" si="0"/>
        <v>12</v>
      </c>
      <c r="D13" s="32" t="str">
        <f t="shared" si="1"/>
        <v>tolfte plats</v>
      </c>
      <c r="E13" s="26">
        <f t="shared" si="2"/>
        <v>238</v>
      </c>
      <c r="F13" s="35">
        <f t="shared" si="3"/>
        <v>1.817241379310345</v>
      </c>
      <c r="G13" s="13">
        <v>1.5502082369273484E-2</v>
      </c>
      <c r="H13" s="4">
        <v>104</v>
      </c>
      <c r="I13" s="4">
        <f t="shared" si="4"/>
        <v>0.35862068965517241</v>
      </c>
      <c r="J13" s="33">
        <f>IFERROR(_xlfn.NUMBERVALUE(_xlfn.XLOOKUP($A13,Klimatanpassning!$A:$A,Klimatanpassning!$B:$B)),"")</f>
        <v>115</v>
      </c>
      <c r="K13" s="4">
        <f t="shared" si="5"/>
        <v>0.39655172413793105</v>
      </c>
      <c r="L13" s="23">
        <v>0.74282214990152429</v>
      </c>
      <c r="M13" s="4">
        <f t="shared" si="6"/>
        <v>18</v>
      </c>
      <c r="N13" s="4">
        <f t="shared" si="7"/>
        <v>6.2068965517241378E-2</v>
      </c>
      <c r="O13" s="4" t="str">
        <f>IFERROR(_xlfn.XLOOKUP(A13,Samhällsplanering!$A:$A,Samhällsplanering!$B:$B),"")</f>
        <v>Ja</v>
      </c>
      <c r="P13" s="4">
        <f t="shared" si="8"/>
        <v>1</v>
      </c>
    </row>
    <row r="14" spans="1:16" x14ac:dyDescent="0.35">
      <c r="A14" s="4" t="s">
        <v>200</v>
      </c>
      <c r="B14" s="10" t="s">
        <v>63</v>
      </c>
      <c r="C14" s="29">
        <f t="shared" si="0"/>
        <v>13</v>
      </c>
      <c r="D14" s="32" t="str">
        <f t="shared" si="1"/>
        <v>plats 13</v>
      </c>
      <c r="E14" s="26">
        <f t="shared" si="2"/>
        <v>249</v>
      </c>
      <c r="F14" s="35">
        <f t="shared" si="3"/>
        <v>1.8551724137931034</v>
      </c>
      <c r="G14" s="13">
        <v>1.4621913580246913E-2</v>
      </c>
      <c r="H14" s="4">
        <v>88</v>
      </c>
      <c r="I14" s="4">
        <f t="shared" si="4"/>
        <v>0.30344827586206896</v>
      </c>
      <c r="J14" s="33">
        <f>IFERROR(_xlfn.NUMBERVALUE(_xlfn.XLOOKUP($A14,Klimatanpassning!$A:$A,Klimatanpassning!$B:$B)),"")</f>
        <v>37</v>
      </c>
      <c r="K14" s="4">
        <f t="shared" si="5"/>
        <v>0.12758620689655173</v>
      </c>
      <c r="L14" s="23">
        <v>0.46518241955870981</v>
      </c>
      <c r="M14" s="4">
        <f t="shared" si="6"/>
        <v>123</v>
      </c>
      <c r="N14" s="4">
        <f t="shared" si="7"/>
        <v>0.42413793103448277</v>
      </c>
      <c r="O14" s="4" t="str">
        <f>IFERROR(_xlfn.XLOOKUP(A14,Samhällsplanering!$A:$A,Samhällsplanering!$B:$B),"")</f>
        <v>Ja</v>
      </c>
      <c r="P14" s="4">
        <f t="shared" si="8"/>
        <v>1</v>
      </c>
    </row>
    <row r="15" spans="1:16" x14ac:dyDescent="0.35">
      <c r="A15" s="4" t="s">
        <v>312</v>
      </c>
      <c r="B15" s="10" t="s">
        <v>20</v>
      </c>
      <c r="C15" s="29">
        <f t="shared" si="0"/>
        <v>14</v>
      </c>
      <c r="D15" s="32" t="str">
        <f t="shared" si="1"/>
        <v>plats 14</v>
      </c>
      <c r="E15" s="26">
        <f t="shared" si="2"/>
        <v>252</v>
      </c>
      <c r="F15" s="35">
        <f t="shared" si="3"/>
        <v>1.8655172413793104</v>
      </c>
      <c r="G15" s="13">
        <v>2.3641917917386106E-2</v>
      </c>
      <c r="H15" s="4">
        <v>217</v>
      </c>
      <c r="I15" s="4">
        <f t="shared" si="4"/>
        <v>0.74827586206896557</v>
      </c>
      <c r="J15" s="33">
        <f>IFERROR(_xlfn.NUMBERVALUE(_xlfn.XLOOKUP($A15,Klimatanpassning!$A:$A,Klimatanpassning!$B:$B)),"")</f>
        <v>6</v>
      </c>
      <c r="K15" s="4">
        <f t="shared" si="5"/>
        <v>2.0689655172413793E-2</v>
      </c>
      <c r="L15" s="23">
        <v>0.66520321563336637</v>
      </c>
      <c r="M15" s="4">
        <f t="shared" si="6"/>
        <v>28</v>
      </c>
      <c r="N15" s="4">
        <f t="shared" si="7"/>
        <v>9.6551724137931033E-2</v>
      </c>
      <c r="O15" s="4" t="str">
        <f>IFERROR(_xlfn.XLOOKUP(A15,Samhällsplanering!$A:$A,Samhällsplanering!$B:$B),"")</f>
        <v>Ja</v>
      </c>
      <c r="P15" s="4">
        <f t="shared" si="8"/>
        <v>1</v>
      </c>
    </row>
    <row r="16" spans="1:16" x14ac:dyDescent="0.35">
      <c r="A16" s="4" t="s">
        <v>146</v>
      </c>
      <c r="B16" s="10" t="s">
        <v>66</v>
      </c>
      <c r="C16" s="29">
        <f t="shared" si="0"/>
        <v>15</v>
      </c>
      <c r="D16" s="32" t="str">
        <f t="shared" si="1"/>
        <v>plats 15</v>
      </c>
      <c r="E16" s="26">
        <f t="shared" si="2"/>
        <v>253</v>
      </c>
      <c r="F16" s="35">
        <f t="shared" si="3"/>
        <v>1.8689655172413793</v>
      </c>
      <c r="G16" s="13">
        <v>8.5706386508155926E-3</v>
      </c>
      <c r="H16" s="4">
        <v>28</v>
      </c>
      <c r="I16" s="4">
        <f t="shared" si="4"/>
        <v>9.6551724137931033E-2</v>
      </c>
      <c r="J16" s="33">
        <f>IFERROR(_xlfn.NUMBERVALUE(_xlfn.XLOOKUP($A16,Klimatanpassning!$A:$A,Klimatanpassning!$B:$B)),"")</f>
        <v>96</v>
      </c>
      <c r="K16" s="4">
        <f t="shared" si="5"/>
        <v>0.33103448275862069</v>
      </c>
      <c r="L16" s="23">
        <v>0.45934635045114536</v>
      </c>
      <c r="M16" s="4">
        <f t="shared" si="6"/>
        <v>128</v>
      </c>
      <c r="N16" s="4">
        <f t="shared" si="7"/>
        <v>0.44137931034482758</v>
      </c>
      <c r="O16" s="4" t="str">
        <f>IFERROR(_xlfn.XLOOKUP(A16,Samhällsplanering!$A:$A,Samhällsplanering!$B:$B),"")</f>
        <v>Ja</v>
      </c>
      <c r="P16" s="4">
        <f t="shared" si="8"/>
        <v>1</v>
      </c>
    </row>
    <row r="17" spans="1:16" x14ac:dyDescent="0.35">
      <c r="A17" s="4" t="s">
        <v>207</v>
      </c>
      <c r="B17" s="10" t="s">
        <v>32</v>
      </c>
      <c r="C17" s="29">
        <f t="shared" si="0"/>
        <v>16</v>
      </c>
      <c r="D17" s="32" t="str">
        <f t="shared" si="1"/>
        <v>plats 16</v>
      </c>
      <c r="E17" s="26">
        <f t="shared" si="2"/>
        <v>258</v>
      </c>
      <c r="F17" s="35">
        <f t="shared" si="3"/>
        <v>1.886206896551724</v>
      </c>
      <c r="G17" s="13">
        <v>1.3838078574836965E-2</v>
      </c>
      <c r="H17" s="4">
        <v>77</v>
      </c>
      <c r="I17" s="4">
        <f t="shared" si="4"/>
        <v>0.26551724137931032</v>
      </c>
      <c r="J17" s="33">
        <f>IFERROR(_xlfn.NUMBERVALUE(_xlfn.XLOOKUP($A17,Klimatanpassning!$A:$A,Klimatanpassning!$B:$B)),"")</f>
        <v>84</v>
      </c>
      <c r="K17" s="4">
        <f t="shared" si="5"/>
        <v>0.28965517241379313</v>
      </c>
      <c r="L17" s="23">
        <v>0.51253009838191987</v>
      </c>
      <c r="M17" s="4">
        <f t="shared" si="6"/>
        <v>96</v>
      </c>
      <c r="N17" s="4">
        <f t="shared" si="7"/>
        <v>0.33103448275862069</v>
      </c>
      <c r="O17" s="4" t="str">
        <f>IFERROR(_xlfn.XLOOKUP(A17,Samhällsplanering!$A:$A,Samhällsplanering!$B:$B),"")</f>
        <v>Ja</v>
      </c>
      <c r="P17" s="4">
        <f t="shared" si="8"/>
        <v>1</v>
      </c>
    </row>
    <row r="18" spans="1:16" x14ac:dyDescent="0.35">
      <c r="A18" s="4" t="s">
        <v>303</v>
      </c>
      <c r="B18" s="10" t="s">
        <v>80</v>
      </c>
      <c r="C18" s="29">
        <f t="shared" si="0"/>
        <v>17</v>
      </c>
      <c r="D18" s="32" t="str">
        <f t="shared" si="1"/>
        <v>plats 17</v>
      </c>
      <c r="E18" s="26">
        <f t="shared" si="2"/>
        <v>264</v>
      </c>
      <c r="F18" s="35">
        <f t="shared" si="3"/>
        <v>1.9068965517241381</v>
      </c>
      <c r="G18" s="13">
        <v>1.4725719424460432E-2</v>
      </c>
      <c r="H18" s="4">
        <v>91</v>
      </c>
      <c r="I18" s="4">
        <f t="shared" si="4"/>
        <v>0.31379310344827588</v>
      </c>
      <c r="J18" s="33">
        <f>IFERROR(_xlfn.NUMBERVALUE(_xlfn.XLOOKUP($A18,Klimatanpassning!$A:$A,Klimatanpassning!$B:$B)),"")</f>
        <v>74</v>
      </c>
      <c r="K18" s="4">
        <f t="shared" si="5"/>
        <v>0.25517241379310346</v>
      </c>
      <c r="L18" s="23">
        <v>0.51133946824347409</v>
      </c>
      <c r="M18" s="4">
        <f t="shared" si="6"/>
        <v>98</v>
      </c>
      <c r="N18" s="4">
        <f t="shared" si="7"/>
        <v>0.33793103448275863</v>
      </c>
      <c r="O18" s="4" t="str">
        <f>IFERROR(_xlfn.XLOOKUP(A18,Samhällsplanering!$A:$A,Samhällsplanering!$B:$B),"")</f>
        <v>Ja</v>
      </c>
      <c r="P18" s="4">
        <f t="shared" si="8"/>
        <v>1</v>
      </c>
    </row>
    <row r="19" spans="1:16" x14ac:dyDescent="0.35">
      <c r="A19" s="4" t="s">
        <v>217</v>
      </c>
      <c r="B19" s="10" t="s">
        <v>47</v>
      </c>
      <c r="C19" s="29">
        <f t="shared" si="0"/>
        <v>18</v>
      </c>
      <c r="D19" s="32" t="str">
        <f t="shared" si="1"/>
        <v>plats 18</v>
      </c>
      <c r="E19" s="26">
        <f t="shared" si="2"/>
        <v>267</v>
      </c>
      <c r="F19" s="35">
        <f t="shared" si="3"/>
        <v>1.9172413793103447</v>
      </c>
      <c r="G19" s="13">
        <v>1.7900269924705215E-2</v>
      </c>
      <c r="H19" s="4">
        <v>144</v>
      </c>
      <c r="I19" s="4">
        <f t="shared" si="4"/>
        <v>0.49655172413793103</v>
      </c>
      <c r="J19" s="33">
        <f>IFERROR(_xlfn.NUMBERVALUE(_xlfn.XLOOKUP($A19,Klimatanpassning!$A:$A,Klimatanpassning!$B:$B)),"")</f>
        <v>25</v>
      </c>
      <c r="K19" s="4">
        <f t="shared" si="5"/>
        <v>8.6206896551724144E-2</v>
      </c>
      <c r="L19" s="23">
        <v>0.51150538879590701</v>
      </c>
      <c r="M19" s="4">
        <f t="shared" si="6"/>
        <v>97</v>
      </c>
      <c r="N19" s="4">
        <f t="shared" si="7"/>
        <v>0.33448275862068966</v>
      </c>
      <c r="O19" s="4" t="str">
        <f>IFERROR(_xlfn.XLOOKUP(A19,Samhällsplanering!$A:$A,Samhällsplanering!$B:$B),"")</f>
        <v>Ja</v>
      </c>
      <c r="P19" s="4">
        <f t="shared" si="8"/>
        <v>1</v>
      </c>
    </row>
    <row r="20" spans="1:16" x14ac:dyDescent="0.35">
      <c r="A20" s="4" t="s">
        <v>124</v>
      </c>
      <c r="B20" s="10" t="s">
        <v>30</v>
      </c>
      <c r="C20" s="29">
        <f t="shared" si="0"/>
        <v>19</v>
      </c>
      <c r="D20" s="32" t="str">
        <f t="shared" si="1"/>
        <v>plats 19</v>
      </c>
      <c r="E20" s="26">
        <f t="shared" si="2"/>
        <v>273</v>
      </c>
      <c r="F20" s="35">
        <f t="shared" si="3"/>
        <v>1.9379310344827587</v>
      </c>
      <c r="G20" s="13">
        <v>1.5208354456047856E-2</v>
      </c>
      <c r="H20" s="4">
        <v>96</v>
      </c>
      <c r="I20" s="4">
        <f t="shared" si="4"/>
        <v>0.33103448275862069</v>
      </c>
      <c r="J20" s="33">
        <f>IFERROR(_xlfn.NUMBERVALUE(_xlfn.XLOOKUP($A20,Klimatanpassning!$A:$A,Klimatanpassning!$B:$B)),"")</f>
        <v>23</v>
      </c>
      <c r="K20" s="4">
        <f t="shared" si="5"/>
        <v>7.9310344827586213E-2</v>
      </c>
      <c r="L20" s="23">
        <v>0.42976907210126702</v>
      </c>
      <c r="M20" s="4">
        <f t="shared" si="6"/>
        <v>153</v>
      </c>
      <c r="N20" s="4">
        <f t="shared" si="7"/>
        <v>0.52758620689655178</v>
      </c>
      <c r="O20" s="4" t="str">
        <f>IFERROR(_xlfn.XLOOKUP(A20,Samhällsplanering!$A:$A,Samhällsplanering!$B:$B),"")</f>
        <v>Ja</v>
      </c>
      <c r="P20" s="4">
        <f t="shared" si="8"/>
        <v>1</v>
      </c>
    </row>
    <row r="21" spans="1:16" x14ac:dyDescent="0.35">
      <c r="A21" s="4" t="s">
        <v>109</v>
      </c>
      <c r="B21" s="10" t="s">
        <v>20</v>
      </c>
      <c r="C21" s="29">
        <f t="shared" si="0"/>
        <v>20</v>
      </c>
      <c r="D21" s="32" t="str">
        <f t="shared" si="1"/>
        <v>plats 20</v>
      </c>
      <c r="E21" s="26">
        <f t="shared" si="2"/>
        <v>279</v>
      </c>
      <c r="F21" s="35">
        <f t="shared" si="3"/>
        <v>1.9586206896551723</v>
      </c>
      <c r="G21" s="13">
        <v>1.0252204223908139E-2</v>
      </c>
      <c r="H21" s="4">
        <v>41</v>
      </c>
      <c r="I21" s="4">
        <f t="shared" si="4"/>
        <v>0.14137931034482759</v>
      </c>
      <c r="J21" s="33">
        <f>IFERROR(_xlfn.NUMBERVALUE(_xlfn.XLOOKUP($A21,Klimatanpassning!$A:$A,Klimatanpassning!$B:$B)),"")</f>
        <v>68</v>
      </c>
      <c r="K21" s="4">
        <f t="shared" si="5"/>
        <v>0.23448275862068965</v>
      </c>
      <c r="L21" s="23">
        <v>0.40711373137287593</v>
      </c>
      <c r="M21" s="4">
        <f t="shared" si="6"/>
        <v>169</v>
      </c>
      <c r="N21" s="4">
        <f t="shared" si="7"/>
        <v>0.58275862068965523</v>
      </c>
      <c r="O21" s="4" t="str">
        <f>IFERROR(_xlfn.XLOOKUP(A21,Samhällsplanering!$A:$A,Samhällsplanering!$B:$B),"")</f>
        <v>Ja</v>
      </c>
      <c r="P21" s="4">
        <f t="shared" si="8"/>
        <v>1</v>
      </c>
    </row>
    <row r="22" spans="1:16" x14ac:dyDescent="0.35">
      <c r="A22" s="4" t="s">
        <v>296</v>
      </c>
      <c r="B22" s="10" t="s">
        <v>47</v>
      </c>
      <c r="C22" s="29">
        <f t="shared" si="0"/>
        <v>21</v>
      </c>
      <c r="D22" s="32" t="str">
        <f t="shared" si="1"/>
        <v>plats 21</v>
      </c>
      <c r="E22" s="26">
        <f t="shared" si="2"/>
        <v>281</v>
      </c>
      <c r="F22" s="35">
        <f t="shared" si="3"/>
        <v>1.9655172413793105</v>
      </c>
      <c r="G22" s="13">
        <v>2.2014570795058599E-2</v>
      </c>
      <c r="H22" s="4">
        <v>194</v>
      </c>
      <c r="I22" s="4">
        <f t="shared" si="4"/>
        <v>0.66896551724137931</v>
      </c>
      <c r="J22" s="33">
        <f>IFERROR(_xlfn.NUMBERVALUE(_xlfn.XLOOKUP($A22,Klimatanpassning!$A:$A,Klimatanpassning!$B:$B)),"")</f>
        <v>3</v>
      </c>
      <c r="K22" s="4">
        <f t="shared" si="5"/>
        <v>1.0344827586206896E-2</v>
      </c>
      <c r="L22" s="23">
        <v>0.53314587581129946</v>
      </c>
      <c r="M22" s="4">
        <f t="shared" si="6"/>
        <v>83</v>
      </c>
      <c r="N22" s="4">
        <f t="shared" si="7"/>
        <v>0.28620689655172415</v>
      </c>
      <c r="O22" s="4" t="str">
        <f>IFERROR(_xlfn.XLOOKUP(A22,Samhällsplanering!$A:$A,Samhällsplanering!$B:$B),"")</f>
        <v>Ja</v>
      </c>
      <c r="P22" s="4">
        <f t="shared" si="8"/>
        <v>1</v>
      </c>
    </row>
    <row r="23" spans="1:16" x14ac:dyDescent="0.35">
      <c r="A23" s="4" t="s">
        <v>145</v>
      </c>
      <c r="B23" s="10" t="s">
        <v>11</v>
      </c>
      <c r="C23" s="29">
        <f t="shared" si="0"/>
        <v>21</v>
      </c>
      <c r="D23" s="32" t="str">
        <f t="shared" si="1"/>
        <v>plats 21</v>
      </c>
      <c r="E23" s="26">
        <f t="shared" si="2"/>
        <v>281</v>
      </c>
      <c r="F23" s="35">
        <f t="shared" si="3"/>
        <v>1.9655172413793105</v>
      </c>
      <c r="G23" s="13">
        <v>2.2292993630573247E-2</v>
      </c>
      <c r="H23" s="4">
        <v>201</v>
      </c>
      <c r="I23" s="4">
        <f t="shared" si="4"/>
        <v>0.69310344827586212</v>
      </c>
      <c r="J23" s="33">
        <f>IFERROR(_xlfn.NUMBERVALUE(_xlfn.XLOOKUP($A23,Klimatanpassning!$A:$A,Klimatanpassning!$B:$B)),"")</f>
        <v>6</v>
      </c>
      <c r="K23" s="4">
        <f t="shared" si="5"/>
        <v>2.0689655172413793E-2</v>
      </c>
      <c r="L23" s="23">
        <v>0.5483064123877508</v>
      </c>
      <c r="M23" s="4">
        <f t="shared" si="6"/>
        <v>73</v>
      </c>
      <c r="N23" s="4">
        <f t="shared" si="7"/>
        <v>0.25172413793103449</v>
      </c>
      <c r="O23" s="4" t="str">
        <f>IFERROR(_xlfn.XLOOKUP(A23,Samhällsplanering!$A:$A,Samhällsplanering!$B:$B),"")</f>
        <v>Ja</v>
      </c>
      <c r="P23" s="4">
        <f t="shared" si="8"/>
        <v>1</v>
      </c>
    </row>
    <row r="24" spans="1:16" x14ac:dyDescent="0.35">
      <c r="A24" s="4" t="s">
        <v>118</v>
      </c>
      <c r="B24" s="10" t="s">
        <v>20</v>
      </c>
      <c r="C24" s="29">
        <f t="shared" si="0"/>
        <v>23</v>
      </c>
      <c r="D24" s="32" t="str">
        <f t="shared" si="1"/>
        <v>plats 23</v>
      </c>
      <c r="E24" s="26">
        <f t="shared" si="2"/>
        <v>288</v>
      </c>
      <c r="F24" s="35">
        <f t="shared" si="3"/>
        <v>1.9896551724137932</v>
      </c>
      <c r="G24" s="13">
        <v>1.2930177043962602E-2</v>
      </c>
      <c r="H24" s="4">
        <v>70</v>
      </c>
      <c r="I24" s="4">
        <f t="shared" si="4"/>
        <v>0.2413793103448276</v>
      </c>
      <c r="J24" s="33">
        <v>195</v>
      </c>
      <c r="K24" s="4">
        <f t="shared" si="5"/>
        <v>0.67241379310344829</v>
      </c>
      <c r="L24" s="23">
        <v>0.69537393273625503</v>
      </c>
      <c r="M24" s="4">
        <f t="shared" si="6"/>
        <v>22</v>
      </c>
      <c r="N24" s="4">
        <f t="shared" si="7"/>
        <v>7.586206896551724E-2</v>
      </c>
      <c r="O24" s="4" t="str">
        <f>IFERROR(_xlfn.XLOOKUP(A24,Samhällsplanering!$A:$A,Samhällsplanering!$B:$B),"")</f>
        <v>Ja</v>
      </c>
      <c r="P24" s="4">
        <f t="shared" si="8"/>
        <v>1</v>
      </c>
    </row>
    <row r="25" spans="1:16" x14ac:dyDescent="0.35">
      <c r="A25" s="4" t="s">
        <v>300</v>
      </c>
      <c r="B25" s="10" t="s">
        <v>15</v>
      </c>
      <c r="C25" s="29">
        <f t="shared" si="0"/>
        <v>24</v>
      </c>
      <c r="D25" s="32" t="str">
        <f t="shared" si="1"/>
        <v>plats 24</v>
      </c>
      <c r="E25" s="26">
        <f t="shared" si="2"/>
        <v>292</v>
      </c>
      <c r="F25" s="35">
        <f t="shared" si="3"/>
        <v>2.0034482758620689</v>
      </c>
      <c r="G25" s="13">
        <v>1.125577488450231E-2</v>
      </c>
      <c r="H25" s="4">
        <v>53</v>
      </c>
      <c r="I25" s="4">
        <f t="shared" si="4"/>
        <v>0.18275862068965518</v>
      </c>
      <c r="J25" s="33">
        <f>IFERROR(_xlfn.NUMBERVALUE(_xlfn.XLOOKUP($A25,Klimatanpassning!$A:$A,Klimatanpassning!$B:$B)),"")</f>
        <v>37</v>
      </c>
      <c r="K25" s="4">
        <f t="shared" si="5"/>
        <v>0.12758620689655173</v>
      </c>
      <c r="L25" s="23">
        <v>0.37136487175954441</v>
      </c>
      <c r="M25" s="4">
        <f t="shared" si="6"/>
        <v>201</v>
      </c>
      <c r="N25" s="4">
        <f t="shared" si="7"/>
        <v>0.69310344827586212</v>
      </c>
      <c r="O25" s="4" t="str">
        <f>IFERROR(_xlfn.XLOOKUP(A25,Samhällsplanering!$A:$A,Samhällsplanering!$B:$B),"")</f>
        <v>Ja</v>
      </c>
      <c r="P25" s="4">
        <f t="shared" si="8"/>
        <v>1</v>
      </c>
    </row>
    <row r="26" spans="1:16" x14ac:dyDescent="0.35">
      <c r="A26" s="4" t="s">
        <v>74</v>
      </c>
      <c r="B26" s="10" t="s">
        <v>22</v>
      </c>
      <c r="C26" s="29">
        <f t="shared" si="0"/>
        <v>25</v>
      </c>
      <c r="D26" s="32" t="str">
        <f t="shared" si="1"/>
        <v>plats 25</v>
      </c>
      <c r="E26" s="26">
        <f t="shared" si="2"/>
        <v>295</v>
      </c>
      <c r="F26" s="35">
        <f t="shared" si="3"/>
        <v>2.0137931034482759</v>
      </c>
      <c r="G26" s="13">
        <v>1.5140140140140141E-2</v>
      </c>
      <c r="H26" s="4">
        <v>95</v>
      </c>
      <c r="I26" s="4">
        <f t="shared" si="4"/>
        <v>0.32758620689655171</v>
      </c>
      <c r="J26" s="33">
        <f>IFERROR(_xlfn.NUMBERVALUE(_xlfn.XLOOKUP($A26,Klimatanpassning!$A:$A,Klimatanpassning!$B:$B)),"")</f>
        <v>1</v>
      </c>
      <c r="K26" s="4">
        <f t="shared" si="5"/>
        <v>3.4482758620689655E-3</v>
      </c>
      <c r="L26" s="23">
        <v>0.37864650791424581</v>
      </c>
      <c r="M26" s="4">
        <f t="shared" si="6"/>
        <v>198</v>
      </c>
      <c r="N26" s="4">
        <f t="shared" si="7"/>
        <v>0.6827586206896552</v>
      </c>
      <c r="O26" s="4" t="str">
        <f>IFERROR(_xlfn.XLOOKUP(A26,Samhällsplanering!$A:$A,Samhällsplanering!$B:$B),"")</f>
        <v>Ja</v>
      </c>
      <c r="P26" s="4">
        <f t="shared" si="8"/>
        <v>1</v>
      </c>
    </row>
    <row r="27" spans="1:16" x14ac:dyDescent="0.35">
      <c r="A27" s="4" t="s">
        <v>177</v>
      </c>
      <c r="B27" s="10" t="s">
        <v>30</v>
      </c>
      <c r="C27" s="29">
        <f t="shared" si="0"/>
        <v>26</v>
      </c>
      <c r="D27" s="32" t="str">
        <f t="shared" si="1"/>
        <v>plats 26</v>
      </c>
      <c r="E27" s="26">
        <f t="shared" si="2"/>
        <v>296</v>
      </c>
      <c r="F27" s="35">
        <f t="shared" si="3"/>
        <v>2.0172413793103448</v>
      </c>
      <c r="G27" s="13">
        <v>1.4517506404782237E-2</v>
      </c>
      <c r="H27" s="4">
        <v>86</v>
      </c>
      <c r="I27" s="4">
        <f t="shared" si="4"/>
        <v>0.29655172413793102</v>
      </c>
      <c r="J27" s="33">
        <f>IFERROR(_xlfn.NUMBERVALUE(_xlfn.XLOOKUP($A27,Klimatanpassning!$A:$A,Klimatanpassning!$B:$B)),"")</f>
        <v>44</v>
      </c>
      <c r="K27" s="4">
        <f t="shared" si="5"/>
        <v>0.15172413793103448</v>
      </c>
      <c r="L27" s="23">
        <v>0.41136207130681879</v>
      </c>
      <c r="M27" s="4">
        <f t="shared" si="6"/>
        <v>165</v>
      </c>
      <c r="N27" s="4">
        <f t="shared" si="7"/>
        <v>0.56896551724137934</v>
      </c>
      <c r="O27" s="4" t="str">
        <f>IFERROR(_xlfn.XLOOKUP(A27,Samhällsplanering!$A:$A,Samhällsplanering!$B:$B),"")</f>
        <v>Ja</v>
      </c>
      <c r="P27" s="4">
        <f t="shared" si="8"/>
        <v>1</v>
      </c>
    </row>
    <row r="28" spans="1:16" x14ac:dyDescent="0.35">
      <c r="A28" s="4" t="s">
        <v>281</v>
      </c>
      <c r="B28" s="10" t="s">
        <v>45</v>
      </c>
      <c r="C28" s="29">
        <f t="shared" si="0"/>
        <v>27</v>
      </c>
      <c r="D28" s="32" t="str">
        <f t="shared" si="1"/>
        <v>plats 27</v>
      </c>
      <c r="E28" s="26">
        <f t="shared" si="2"/>
        <v>299</v>
      </c>
      <c r="F28" s="35">
        <f t="shared" si="3"/>
        <v>2.0275862068965518</v>
      </c>
      <c r="G28" s="13">
        <v>8.305084745762711E-3</v>
      </c>
      <c r="H28" s="4">
        <v>23</v>
      </c>
      <c r="I28" s="4">
        <f t="shared" si="4"/>
        <v>7.9310344827586213E-2</v>
      </c>
      <c r="J28" s="33">
        <v>195</v>
      </c>
      <c r="K28" s="4">
        <f t="shared" si="5"/>
        <v>0.67241379310344829</v>
      </c>
      <c r="L28" s="23">
        <v>0.53703766671267239</v>
      </c>
      <c r="M28" s="4">
        <f t="shared" si="6"/>
        <v>80</v>
      </c>
      <c r="N28" s="4">
        <f t="shared" si="7"/>
        <v>0.27586206896551724</v>
      </c>
      <c r="O28" s="4" t="str">
        <f>IFERROR(_xlfn.XLOOKUP(A28,Samhällsplanering!$A:$A,Samhällsplanering!$B:$B),"")</f>
        <v>Ja</v>
      </c>
      <c r="P28" s="4">
        <f t="shared" si="8"/>
        <v>1</v>
      </c>
    </row>
    <row r="29" spans="1:16" x14ac:dyDescent="0.35">
      <c r="A29" s="4" t="s">
        <v>260</v>
      </c>
      <c r="B29" s="10" t="s">
        <v>45</v>
      </c>
      <c r="C29" s="29">
        <f t="shared" si="0"/>
        <v>28</v>
      </c>
      <c r="D29" s="32" t="str">
        <f t="shared" si="1"/>
        <v>plats 28</v>
      </c>
      <c r="E29" s="26">
        <f t="shared" si="2"/>
        <v>300</v>
      </c>
      <c r="F29" s="35">
        <f t="shared" si="3"/>
        <v>2.0310344827586206</v>
      </c>
      <c r="G29" s="13">
        <v>2.5732797386340694E-2</v>
      </c>
      <c r="H29" s="4">
        <v>230</v>
      </c>
      <c r="I29" s="4">
        <f t="shared" si="4"/>
        <v>0.7931034482758621</v>
      </c>
      <c r="J29" s="33">
        <f>IFERROR(_xlfn.NUMBERVALUE(_xlfn.XLOOKUP($A29,Klimatanpassning!$A:$A,Klimatanpassning!$B:$B)),"")</f>
        <v>6</v>
      </c>
      <c r="K29" s="4">
        <f t="shared" si="5"/>
        <v>2.0689655172413793E-2</v>
      </c>
      <c r="L29" s="23">
        <v>0.5606697802726075</v>
      </c>
      <c r="M29" s="4">
        <f t="shared" si="6"/>
        <v>63</v>
      </c>
      <c r="N29" s="4">
        <f t="shared" si="7"/>
        <v>0.21724137931034482</v>
      </c>
      <c r="O29" s="4" t="str">
        <f>IFERROR(_xlfn.XLOOKUP(A29,Samhällsplanering!$A:$A,Samhällsplanering!$B:$B),"")</f>
        <v>Ja</v>
      </c>
      <c r="P29" s="4">
        <f t="shared" si="8"/>
        <v>1</v>
      </c>
    </row>
    <row r="30" spans="1:16" x14ac:dyDescent="0.35">
      <c r="A30" s="4" t="s">
        <v>257</v>
      </c>
      <c r="B30" s="10" t="s">
        <v>66</v>
      </c>
      <c r="C30" s="29">
        <f t="shared" si="0"/>
        <v>29</v>
      </c>
      <c r="D30" s="32" t="str">
        <f t="shared" si="1"/>
        <v>plats 29</v>
      </c>
      <c r="E30" s="26">
        <f t="shared" si="2"/>
        <v>303</v>
      </c>
      <c r="F30" s="35">
        <f t="shared" si="3"/>
        <v>2.0413793103448277</v>
      </c>
      <c r="G30" s="13">
        <v>8.4323495592180907E-3</v>
      </c>
      <c r="H30" s="4">
        <v>25</v>
      </c>
      <c r="I30" s="4">
        <f t="shared" si="4"/>
        <v>8.6206896551724144E-2</v>
      </c>
      <c r="J30" s="33">
        <v>195</v>
      </c>
      <c r="K30" s="4">
        <f t="shared" si="5"/>
        <v>0.67241379310344829</v>
      </c>
      <c r="L30" s="23">
        <v>0.5353763370040362</v>
      </c>
      <c r="M30" s="4">
        <f t="shared" si="6"/>
        <v>82</v>
      </c>
      <c r="N30" s="4">
        <f t="shared" si="7"/>
        <v>0.28275862068965518</v>
      </c>
      <c r="O30" s="4" t="str">
        <f>IFERROR(_xlfn.XLOOKUP(A30,Samhällsplanering!$A:$A,Samhällsplanering!$B:$B),"")</f>
        <v>Ja</v>
      </c>
      <c r="P30" s="4">
        <f t="shared" si="8"/>
        <v>1</v>
      </c>
    </row>
    <row r="31" spans="1:16" x14ac:dyDescent="0.35">
      <c r="A31" s="4" t="s">
        <v>264</v>
      </c>
      <c r="B31" s="10" t="s">
        <v>45</v>
      </c>
      <c r="C31" s="29">
        <f t="shared" si="0"/>
        <v>30</v>
      </c>
      <c r="D31" s="32" t="str">
        <f t="shared" si="1"/>
        <v>plats 30</v>
      </c>
      <c r="E31" s="26">
        <f t="shared" si="2"/>
        <v>304</v>
      </c>
      <c r="F31" s="35">
        <f t="shared" si="3"/>
        <v>2.0448275862068965</v>
      </c>
      <c r="G31" s="13">
        <v>2.2473012757605496E-2</v>
      </c>
      <c r="H31" s="4">
        <v>204</v>
      </c>
      <c r="I31" s="4">
        <f t="shared" si="4"/>
        <v>0.70344827586206893</v>
      </c>
      <c r="J31" s="33">
        <f>IFERROR(_xlfn.NUMBERVALUE(_xlfn.XLOOKUP($A31,Klimatanpassning!$A:$A,Klimatanpassning!$B:$B)),"")</f>
        <v>41</v>
      </c>
      <c r="K31" s="4">
        <f t="shared" si="5"/>
        <v>0.14137931034482759</v>
      </c>
      <c r="L31" s="23">
        <v>0.57838149646379711</v>
      </c>
      <c r="M31" s="4">
        <f t="shared" si="6"/>
        <v>58</v>
      </c>
      <c r="N31" s="4">
        <f t="shared" si="7"/>
        <v>0.2</v>
      </c>
      <c r="O31" s="4" t="str">
        <f>IFERROR(_xlfn.XLOOKUP(A31,Samhällsplanering!$A:$A,Samhällsplanering!$B:$B),"")</f>
        <v>Ja</v>
      </c>
      <c r="P31" s="4">
        <f t="shared" si="8"/>
        <v>1</v>
      </c>
    </row>
    <row r="32" spans="1:16" x14ac:dyDescent="0.35">
      <c r="A32" s="4" t="s">
        <v>194</v>
      </c>
      <c r="B32" s="10" t="s">
        <v>47</v>
      </c>
      <c r="C32" s="29">
        <f t="shared" si="0"/>
        <v>31</v>
      </c>
      <c r="D32" s="32" t="str">
        <f t="shared" si="1"/>
        <v>plats 31</v>
      </c>
      <c r="E32" s="26">
        <f t="shared" si="2"/>
        <v>305</v>
      </c>
      <c r="F32" s="35">
        <f t="shared" si="3"/>
        <v>2.0482758620689658</v>
      </c>
      <c r="G32" s="13">
        <v>2.5469168900804289E-2</v>
      </c>
      <c r="H32" s="4">
        <v>228</v>
      </c>
      <c r="I32" s="4">
        <f t="shared" si="4"/>
        <v>0.78620689655172415</v>
      </c>
      <c r="J32" s="33">
        <f>IFERROR(_xlfn.NUMBERVALUE(_xlfn.XLOOKUP($A32,Klimatanpassning!$A:$A,Klimatanpassning!$B:$B)),"")</f>
        <v>4</v>
      </c>
      <c r="K32" s="4">
        <f t="shared" si="5"/>
        <v>1.3793103448275862E-2</v>
      </c>
      <c r="L32" s="23">
        <v>0.54831650462654236</v>
      </c>
      <c r="M32" s="4">
        <f t="shared" si="6"/>
        <v>72</v>
      </c>
      <c r="N32" s="4">
        <f t="shared" si="7"/>
        <v>0.24827586206896551</v>
      </c>
      <c r="O32" s="4" t="str">
        <f>IFERROR(_xlfn.XLOOKUP(A32,Samhällsplanering!$A:$A,Samhällsplanering!$B:$B),"")</f>
        <v>Ja</v>
      </c>
      <c r="P32" s="4">
        <f t="shared" si="8"/>
        <v>1</v>
      </c>
    </row>
    <row r="33" spans="1:16" x14ac:dyDescent="0.35">
      <c r="A33" s="4" t="s">
        <v>218</v>
      </c>
      <c r="B33" s="10" t="s">
        <v>137</v>
      </c>
      <c r="C33" s="29">
        <f t="shared" si="0"/>
        <v>32</v>
      </c>
      <c r="D33" s="32" t="str">
        <f t="shared" si="1"/>
        <v>plats 32</v>
      </c>
      <c r="E33" s="26">
        <f t="shared" si="2"/>
        <v>310</v>
      </c>
      <c r="F33" s="35">
        <f t="shared" si="3"/>
        <v>2.0655172413793101</v>
      </c>
      <c r="G33" s="13">
        <v>2.1481031531282786E-2</v>
      </c>
      <c r="H33" s="4">
        <v>191</v>
      </c>
      <c r="I33" s="4">
        <f t="shared" si="4"/>
        <v>0.6586206896551724</v>
      </c>
      <c r="J33" s="33">
        <f>IFERROR(_xlfn.NUMBERVALUE(_xlfn.XLOOKUP($A33,Klimatanpassning!$A:$A,Klimatanpassning!$B:$B)),"")</f>
        <v>28</v>
      </c>
      <c r="K33" s="4">
        <f t="shared" si="5"/>
        <v>9.6551724137931033E-2</v>
      </c>
      <c r="L33" s="23">
        <v>0.51968281524075699</v>
      </c>
      <c r="M33" s="4">
        <f t="shared" si="6"/>
        <v>90</v>
      </c>
      <c r="N33" s="4">
        <f t="shared" si="7"/>
        <v>0.31034482758620691</v>
      </c>
      <c r="O33" s="4" t="str">
        <f>IFERROR(_xlfn.XLOOKUP(A33,Samhällsplanering!$A:$A,Samhällsplanering!$B:$B),"")</f>
        <v>Ja</v>
      </c>
      <c r="P33" s="4">
        <f t="shared" si="8"/>
        <v>1</v>
      </c>
    </row>
    <row r="34" spans="1:16" x14ac:dyDescent="0.35">
      <c r="A34" s="4" t="s">
        <v>126</v>
      </c>
      <c r="B34" s="10" t="s">
        <v>28</v>
      </c>
      <c r="C34" s="29">
        <f t="shared" si="0"/>
        <v>33</v>
      </c>
      <c r="D34" s="32" t="str">
        <f t="shared" si="1"/>
        <v>plats 33</v>
      </c>
      <c r="E34" s="26">
        <f t="shared" si="2"/>
        <v>311</v>
      </c>
      <c r="F34" s="35">
        <f t="shared" si="3"/>
        <v>2.068965517241379</v>
      </c>
      <c r="G34" s="13">
        <v>2.2051773729626079E-2</v>
      </c>
      <c r="H34" s="4">
        <v>197</v>
      </c>
      <c r="I34" s="4">
        <f t="shared" si="4"/>
        <v>0.67931034482758623</v>
      </c>
      <c r="J34" s="33">
        <f>IFERROR(_xlfn.NUMBERVALUE(_xlfn.XLOOKUP($A34,Klimatanpassning!$A:$A,Klimatanpassning!$B:$B)),"")</f>
        <v>44</v>
      </c>
      <c r="K34" s="4">
        <f t="shared" si="5"/>
        <v>0.15172413793103448</v>
      </c>
      <c r="L34" s="23">
        <v>0.55301883377688854</v>
      </c>
      <c r="M34" s="4">
        <f t="shared" si="6"/>
        <v>69</v>
      </c>
      <c r="N34" s="4">
        <f t="shared" si="7"/>
        <v>0.23793103448275862</v>
      </c>
      <c r="O34" s="4" t="str">
        <f>IFERROR(_xlfn.XLOOKUP(A34,Samhällsplanering!$A:$A,Samhällsplanering!$B:$B),"")</f>
        <v>Ja</v>
      </c>
      <c r="P34" s="4">
        <f t="shared" si="8"/>
        <v>1</v>
      </c>
    </row>
    <row r="35" spans="1:16" x14ac:dyDescent="0.35">
      <c r="A35" s="4" t="s">
        <v>151</v>
      </c>
      <c r="B35" s="10" t="s">
        <v>30</v>
      </c>
      <c r="C35" s="29">
        <f t="shared" si="0"/>
        <v>34</v>
      </c>
      <c r="D35" s="32" t="str">
        <f t="shared" si="1"/>
        <v>plats 34</v>
      </c>
      <c r="E35" s="26">
        <f t="shared" si="2"/>
        <v>314</v>
      </c>
      <c r="F35" s="35">
        <f t="shared" si="3"/>
        <v>2.079310344827586</v>
      </c>
      <c r="G35" s="13">
        <v>1.5390252839868083E-2</v>
      </c>
      <c r="H35" s="4">
        <v>101</v>
      </c>
      <c r="I35" s="4">
        <f t="shared" si="4"/>
        <v>0.34827586206896549</v>
      </c>
      <c r="J35" s="33">
        <f>IFERROR(_xlfn.NUMBERVALUE(_xlfn.XLOOKUP($A35,Klimatanpassning!$A:$A,Klimatanpassning!$B:$B)),"")</f>
        <v>96</v>
      </c>
      <c r="K35" s="4">
        <f t="shared" si="5"/>
        <v>0.33103448275862069</v>
      </c>
      <c r="L35" s="23">
        <v>0.48752296156967639</v>
      </c>
      <c r="M35" s="4">
        <f t="shared" si="6"/>
        <v>116</v>
      </c>
      <c r="N35" s="4">
        <f t="shared" si="7"/>
        <v>0.4</v>
      </c>
      <c r="O35" s="4" t="str">
        <f>IFERROR(_xlfn.XLOOKUP(A35,Samhällsplanering!$A:$A,Samhällsplanering!$B:$B),"")</f>
        <v>Ja</v>
      </c>
      <c r="P35" s="4">
        <f t="shared" si="8"/>
        <v>1</v>
      </c>
    </row>
    <row r="36" spans="1:16" x14ac:dyDescent="0.35">
      <c r="A36" s="4" t="s">
        <v>277</v>
      </c>
      <c r="B36" s="10" t="s">
        <v>142</v>
      </c>
      <c r="C36" s="29">
        <f t="shared" si="0"/>
        <v>35</v>
      </c>
      <c r="D36" s="32" t="str">
        <f t="shared" si="1"/>
        <v>plats 35</v>
      </c>
      <c r="E36" s="26">
        <f t="shared" si="2"/>
        <v>317</v>
      </c>
      <c r="F36" s="35">
        <f t="shared" si="3"/>
        <v>2.0896551724137931</v>
      </c>
      <c r="G36" s="13">
        <v>1.7091769655535105E-2</v>
      </c>
      <c r="H36" s="4">
        <v>129</v>
      </c>
      <c r="I36" s="4">
        <f t="shared" si="4"/>
        <v>0.44482758620689655</v>
      </c>
      <c r="J36" s="33">
        <f>IFERROR(_xlfn.NUMBERVALUE(_xlfn.XLOOKUP($A36,Klimatanpassning!$A:$A,Klimatanpassning!$B:$B)),"")</f>
        <v>28</v>
      </c>
      <c r="K36" s="4">
        <f t="shared" si="5"/>
        <v>9.6551724137931033E-2</v>
      </c>
      <c r="L36" s="23">
        <v>0.41598106328044854</v>
      </c>
      <c r="M36" s="4">
        <f t="shared" si="6"/>
        <v>159</v>
      </c>
      <c r="N36" s="4">
        <f t="shared" si="7"/>
        <v>0.5482758620689655</v>
      </c>
      <c r="O36" s="4" t="str">
        <f>IFERROR(_xlfn.XLOOKUP(A36,Samhällsplanering!$A:$A,Samhällsplanering!$B:$B),"")</f>
        <v>Ja</v>
      </c>
      <c r="P36" s="4">
        <f t="shared" si="8"/>
        <v>1</v>
      </c>
    </row>
    <row r="37" spans="1:16" x14ac:dyDescent="0.35">
      <c r="A37" s="4" t="s">
        <v>140</v>
      </c>
      <c r="B37" s="10" t="s">
        <v>11</v>
      </c>
      <c r="C37" s="29">
        <f t="shared" si="0"/>
        <v>36</v>
      </c>
      <c r="D37" s="32" t="str">
        <f t="shared" si="1"/>
        <v>plats 36</v>
      </c>
      <c r="E37" s="26">
        <f t="shared" si="2"/>
        <v>318</v>
      </c>
      <c r="F37" s="35">
        <f t="shared" si="3"/>
        <v>2.0931034482758619</v>
      </c>
      <c r="G37" s="13">
        <v>1.5618898867629832E-2</v>
      </c>
      <c r="H37" s="4">
        <v>108</v>
      </c>
      <c r="I37" s="4">
        <f t="shared" si="4"/>
        <v>0.3724137931034483</v>
      </c>
      <c r="J37" s="33">
        <v>195</v>
      </c>
      <c r="K37" s="4">
        <f t="shared" si="5"/>
        <v>0.67241379310344829</v>
      </c>
      <c r="L37" s="23">
        <v>0.78041268206744363</v>
      </c>
      <c r="M37" s="4">
        <f t="shared" si="6"/>
        <v>14</v>
      </c>
      <c r="N37" s="4">
        <f t="shared" si="7"/>
        <v>4.8275862068965517E-2</v>
      </c>
      <c r="O37" s="4" t="str">
        <f>IFERROR(_xlfn.XLOOKUP(A37,Samhällsplanering!$A:$A,Samhällsplanering!$B:$B),"")</f>
        <v>Ja</v>
      </c>
      <c r="P37" s="4">
        <f t="shared" si="8"/>
        <v>1</v>
      </c>
    </row>
    <row r="38" spans="1:16" x14ac:dyDescent="0.35">
      <c r="A38" s="4" t="s">
        <v>295</v>
      </c>
      <c r="B38" s="10" t="s">
        <v>142</v>
      </c>
      <c r="C38" s="29">
        <f t="shared" si="0"/>
        <v>37</v>
      </c>
      <c r="D38" s="32" t="str">
        <f t="shared" si="1"/>
        <v>plats 37</v>
      </c>
      <c r="E38" s="26">
        <f t="shared" si="2"/>
        <v>320</v>
      </c>
      <c r="F38" s="35">
        <f t="shared" si="3"/>
        <v>2.0999999999999996</v>
      </c>
      <c r="G38" s="13">
        <v>1.5725420484069465E-2</v>
      </c>
      <c r="H38" s="4">
        <v>110</v>
      </c>
      <c r="I38" s="4">
        <f t="shared" si="4"/>
        <v>0.37931034482758619</v>
      </c>
      <c r="J38" s="33">
        <f>IFERROR(_xlfn.NUMBERVALUE(_xlfn.XLOOKUP($A38,Klimatanpassning!$A:$A,Klimatanpassning!$B:$B)),"")</f>
        <v>91</v>
      </c>
      <c r="K38" s="4">
        <f t="shared" si="5"/>
        <v>0.31379310344827588</v>
      </c>
      <c r="L38" s="23">
        <v>0.48272878548753212</v>
      </c>
      <c r="M38" s="4">
        <f t="shared" si="6"/>
        <v>118</v>
      </c>
      <c r="N38" s="4">
        <f t="shared" si="7"/>
        <v>0.40689655172413791</v>
      </c>
      <c r="O38" s="4" t="str">
        <f>IFERROR(_xlfn.XLOOKUP(A38,Samhällsplanering!$A:$A,Samhällsplanering!$B:$B),"")</f>
        <v>Ja</v>
      </c>
      <c r="P38" s="4">
        <f t="shared" si="8"/>
        <v>1</v>
      </c>
    </row>
    <row r="39" spans="1:16" x14ac:dyDescent="0.35">
      <c r="A39" s="4" t="s">
        <v>172</v>
      </c>
      <c r="B39" s="10" t="s">
        <v>32</v>
      </c>
      <c r="C39" s="29">
        <f t="shared" si="0"/>
        <v>38</v>
      </c>
      <c r="D39" s="32" t="str">
        <f t="shared" si="1"/>
        <v>plats 38</v>
      </c>
      <c r="E39" s="26">
        <f t="shared" si="2"/>
        <v>321</v>
      </c>
      <c r="F39" s="35">
        <f t="shared" si="3"/>
        <v>2.103448275862069</v>
      </c>
      <c r="G39" s="13">
        <v>1.3829787234042552E-2</v>
      </c>
      <c r="H39" s="4">
        <v>76</v>
      </c>
      <c r="I39" s="4">
        <f t="shared" si="4"/>
        <v>0.2620689655172414</v>
      </c>
      <c r="J39" s="33">
        <v>195</v>
      </c>
      <c r="K39" s="4">
        <f t="shared" si="5"/>
        <v>0.67241379310344829</v>
      </c>
      <c r="L39" s="23">
        <v>0.60125857251819526</v>
      </c>
      <c r="M39" s="4">
        <f t="shared" si="6"/>
        <v>49</v>
      </c>
      <c r="N39" s="4">
        <f t="shared" si="7"/>
        <v>0.16896551724137931</v>
      </c>
      <c r="O39" s="4" t="str">
        <f>IFERROR(_xlfn.XLOOKUP(A39,Samhällsplanering!$A:$A,Samhällsplanering!$B:$B),"")</f>
        <v>Ja</v>
      </c>
      <c r="P39" s="4">
        <f t="shared" si="8"/>
        <v>1</v>
      </c>
    </row>
    <row r="40" spans="1:16" x14ac:dyDescent="0.35">
      <c r="A40" s="4" t="s">
        <v>129</v>
      </c>
      <c r="B40" s="10" t="s">
        <v>52</v>
      </c>
      <c r="C40" s="29">
        <f t="shared" si="0"/>
        <v>39</v>
      </c>
      <c r="D40" s="32" t="str">
        <f t="shared" si="1"/>
        <v>plats 39</v>
      </c>
      <c r="E40" s="26">
        <f t="shared" si="2"/>
        <v>322</v>
      </c>
      <c r="F40" s="35">
        <f t="shared" si="3"/>
        <v>2.1068965517241378</v>
      </c>
      <c r="G40" s="13">
        <v>1.4035087719298246E-2</v>
      </c>
      <c r="H40" s="4">
        <v>82</v>
      </c>
      <c r="I40" s="4">
        <f t="shared" si="4"/>
        <v>0.28275862068965518</v>
      </c>
      <c r="J40" s="33">
        <f>IFERROR(_xlfn.NUMBERVALUE(_xlfn.XLOOKUP($A40,Klimatanpassning!$A:$A,Klimatanpassning!$B:$B)),"")</f>
        <v>12</v>
      </c>
      <c r="K40" s="4">
        <f t="shared" si="5"/>
        <v>4.1379310344827586E-2</v>
      </c>
      <c r="L40" s="23">
        <v>0.34245507771210987</v>
      </c>
      <c r="M40" s="4">
        <f t="shared" si="6"/>
        <v>227</v>
      </c>
      <c r="N40" s="4">
        <f t="shared" si="7"/>
        <v>0.78275862068965518</v>
      </c>
      <c r="O40" s="4" t="str">
        <f>IFERROR(_xlfn.XLOOKUP(A40,Samhällsplanering!$A:$A,Samhällsplanering!$B:$B),"")</f>
        <v>Ja</v>
      </c>
      <c r="P40" s="4">
        <f t="shared" si="8"/>
        <v>1</v>
      </c>
    </row>
    <row r="41" spans="1:16" x14ac:dyDescent="0.35">
      <c r="A41" s="4" t="s">
        <v>280</v>
      </c>
      <c r="B41" s="10" t="s">
        <v>47</v>
      </c>
      <c r="C41" s="29">
        <f t="shared" si="0"/>
        <v>40</v>
      </c>
      <c r="D41" s="32" t="str">
        <f t="shared" si="1"/>
        <v>plats 40</v>
      </c>
      <c r="E41" s="26">
        <f t="shared" si="2"/>
        <v>326</v>
      </c>
      <c r="F41" s="35">
        <f t="shared" si="3"/>
        <v>2.1206896551724137</v>
      </c>
      <c r="G41" s="13">
        <v>2.3151638798953298E-2</v>
      </c>
      <c r="H41" s="4">
        <v>213</v>
      </c>
      <c r="I41" s="4">
        <f t="shared" si="4"/>
        <v>0.73448275862068968</v>
      </c>
      <c r="J41" s="33">
        <f>IFERROR(_xlfn.NUMBERVALUE(_xlfn.XLOOKUP($A41,Klimatanpassning!$A:$A,Klimatanpassning!$B:$B)),"")</f>
        <v>6</v>
      </c>
      <c r="K41" s="4">
        <f t="shared" si="5"/>
        <v>2.0689655172413793E-2</v>
      </c>
      <c r="L41" s="23">
        <v>0.50034517586049299</v>
      </c>
      <c r="M41" s="4">
        <f t="shared" si="6"/>
        <v>106</v>
      </c>
      <c r="N41" s="4">
        <f t="shared" si="7"/>
        <v>0.36551724137931035</v>
      </c>
      <c r="O41" s="4" t="str">
        <f>IFERROR(_xlfn.XLOOKUP(A41,Samhällsplanering!$A:$A,Samhällsplanering!$B:$B),"")</f>
        <v>Ja</v>
      </c>
      <c r="P41" s="4">
        <f t="shared" si="8"/>
        <v>1</v>
      </c>
    </row>
    <row r="42" spans="1:16" x14ac:dyDescent="0.35">
      <c r="A42" s="4" t="s">
        <v>206</v>
      </c>
      <c r="B42" s="10" t="s">
        <v>45</v>
      </c>
      <c r="C42" s="29">
        <f t="shared" si="0"/>
        <v>41</v>
      </c>
      <c r="D42" s="32" t="str">
        <f t="shared" si="1"/>
        <v>plats 41</v>
      </c>
      <c r="E42" s="26">
        <f t="shared" si="2"/>
        <v>329</v>
      </c>
      <c r="F42" s="35">
        <f t="shared" si="3"/>
        <v>2.1310344827586207</v>
      </c>
      <c r="G42" s="13">
        <v>2.7031225726270001E-2</v>
      </c>
      <c r="H42" s="4">
        <v>238</v>
      </c>
      <c r="I42" s="4">
        <f t="shared" si="4"/>
        <v>0.82068965517241377</v>
      </c>
      <c r="J42" s="33">
        <f>IFERROR(_xlfn.NUMBERVALUE(_xlfn.XLOOKUP($A42,Klimatanpassning!$A:$A,Klimatanpassning!$B:$B)),"")</f>
        <v>12</v>
      </c>
      <c r="K42" s="4">
        <f t="shared" si="5"/>
        <v>4.1379310344827586E-2</v>
      </c>
      <c r="L42" s="23">
        <v>0.53992580116158773</v>
      </c>
      <c r="M42" s="4">
        <f t="shared" si="6"/>
        <v>78</v>
      </c>
      <c r="N42" s="4">
        <f t="shared" si="7"/>
        <v>0.26896551724137929</v>
      </c>
      <c r="O42" s="4" t="str">
        <f>IFERROR(_xlfn.XLOOKUP(A42,Samhällsplanering!$A:$A,Samhällsplanering!$B:$B),"")</f>
        <v>Ja</v>
      </c>
      <c r="P42" s="4">
        <f t="shared" si="8"/>
        <v>1</v>
      </c>
    </row>
    <row r="43" spans="1:16" x14ac:dyDescent="0.35">
      <c r="A43" s="4" t="s">
        <v>196</v>
      </c>
      <c r="B43" s="10" t="s">
        <v>32</v>
      </c>
      <c r="C43" s="29">
        <f t="shared" si="0"/>
        <v>42</v>
      </c>
      <c r="D43" s="32" t="str">
        <f t="shared" si="1"/>
        <v>plats 42</v>
      </c>
      <c r="E43" s="26">
        <f t="shared" si="2"/>
        <v>336</v>
      </c>
      <c r="F43" s="35">
        <f t="shared" si="3"/>
        <v>2.1551724137931032</v>
      </c>
      <c r="G43" s="13">
        <v>1.7539451201125742E-2</v>
      </c>
      <c r="H43" s="4">
        <v>137</v>
      </c>
      <c r="I43" s="4">
        <f t="shared" si="4"/>
        <v>0.47241379310344828</v>
      </c>
      <c r="J43" s="33">
        <f>IFERROR(_xlfn.NUMBERVALUE(_xlfn.XLOOKUP($A43,Klimatanpassning!$A:$A,Klimatanpassning!$B:$B)),"")</f>
        <v>49</v>
      </c>
      <c r="K43" s="4">
        <f t="shared" si="5"/>
        <v>0.16896551724137931</v>
      </c>
      <c r="L43" s="23">
        <v>0.43433669758873505</v>
      </c>
      <c r="M43" s="4">
        <f t="shared" si="6"/>
        <v>149</v>
      </c>
      <c r="N43" s="4">
        <f t="shared" si="7"/>
        <v>0.51379310344827589</v>
      </c>
      <c r="O43" s="4" t="str">
        <f>IFERROR(_xlfn.XLOOKUP(A43,Samhällsplanering!$A:$A,Samhällsplanering!$B:$B),"")</f>
        <v>Ja</v>
      </c>
      <c r="P43" s="4">
        <f t="shared" si="8"/>
        <v>1</v>
      </c>
    </row>
    <row r="44" spans="1:16" x14ac:dyDescent="0.35">
      <c r="A44" s="4" t="s">
        <v>227</v>
      </c>
      <c r="B44" s="10" t="s">
        <v>45</v>
      </c>
      <c r="C44" s="29">
        <f t="shared" si="0"/>
        <v>43</v>
      </c>
      <c r="D44" s="32" t="str">
        <f t="shared" si="1"/>
        <v>plats 43</v>
      </c>
      <c r="E44" s="26">
        <f t="shared" si="2"/>
        <v>339</v>
      </c>
      <c r="F44" s="35">
        <f t="shared" si="3"/>
        <v>2.1655172413793102</v>
      </c>
      <c r="G44" s="13">
        <v>2.0994208494208494E-2</v>
      </c>
      <c r="H44" s="4">
        <v>188</v>
      </c>
      <c r="I44" s="4">
        <f t="shared" si="4"/>
        <v>0.64827586206896548</v>
      </c>
      <c r="J44" s="33">
        <f>IFERROR(_xlfn.NUMBERVALUE(_xlfn.XLOOKUP($A44,Klimatanpassning!$A:$A,Klimatanpassning!$B:$B)),"")</f>
        <v>96</v>
      </c>
      <c r="K44" s="4">
        <f t="shared" si="5"/>
        <v>0.33103448275862069</v>
      </c>
      <c r="L44" s="23">
        <v>0.58324693564090302</v>
      </c>
      <c r="M44" s="4">
        <f t="shared" si="6"/>
        <v>54</v>
      </c>
      <c r="N44" s="4">
        <f t="shared" si="7"/>
        <v>0.18620689655172415</v>
      </c>
      <c r="O44" s="4" t="str">
        <f>IFERROR(_xlfn.XLOOKUP(A44,Samhällsplanering!$A:$A,Samhällsplanering!$B:$B),"")</f>
        <v>Ja</v>
      </c>
      <c r="P44" s="4">
        <f t="shared" si="8"/>
        <v>1</v>
      </c>
    </row>
    <row r="45" spans="1:16" x14ac:dyDescent="0.35">
      <c r="A45" s="4" t="s">
        <v>213</v>
      </c>
      <c r="B45" s="10" t="s">
        <v>80</v>
      </c>
      <c r="C45" s="29">
        <f t="shared" si="0"/>
        <v>44</v>
      </c>
      <c r="D45" s="32" t="str">
        <f t="shared" si="1"/>
        <v>plats 44</v>
      </c>
      <c r="E45" s="26">
        <f t="shared" si="2"/>
        <v>340</v>
      </c>
      <c r="F45" s="35">
        <f t="shared" si="3"/>
        <v>2.1689655172413795</v>
      </c>
      <c r="G45" s="13">
        <v>1.1540526033279656E-2</v>
      </c>
      <c r="H45" s="4">
        <v>56</v>
      </c>
      <c r="I45" s="4">
        <f t="shared" si="4"/>
        <v>0.19310344827586207</v>
      </c>
      <c r="J45" s="33">
        <f>IFERROR(_xlfn.NUMBERVALUE(_xlfn.XLOOKUP($A45,Klimatanpassning!$A:$A,Klimatanpassning!$B:$B)),"")</f>
        <v>6</v>
      </c>
      <c r="K45" s="4">
        <f t="shared" si="5"/>
        <v>2.0689655172413793E-2</v>
      </c>
      <c r="L45" s="23">
        <v>0.20601546226408493</v>
      </c>
      <c r="M45" s="4">
        <f t="shared" si="6"/>
        <v>277</v>
      </c>
      <c r="N45" s="4">
        <f t="shared" si="7"/>
        <v>0.95517241379310347</v>
      </c>
      <c r="O45" s="4" t="str">
        <f>IFERROR(_xlfn.XLOOKUP(A45,Samhällsplanering!$A:$A,Samhällsplanering!$B:$B),"")</f>
        <v>Ja</v>
      </c>
      <c r="P45" s="4">
        <f t="shared" si="8"/>
        <v>1</v>
      </c>
    </row>
    <row r="46" spans="1:16" x14ac:dyDescent="0.35">
      <c r="A46" s="4" t="s">
        <v>294</v>
      </c>
      <c r="B46" s="10" t="s">
        <v>142</v>
      </c>
      <c r="C46" s="29">
        <f t="shared" si="0"/>
        <v>45</v>
      </c>
      <c r="D46" s="32" t="str">
        <f t="shared" si="1"/>
        <v>plats 45</v>
      </c>
      <c r="E46" s="26">
        <f t="shared" si="2"/>
        <v>345</v>
      </c>
      <c r="F46" s="35">
        <f t="shared" si="3"/>
        <v>2.1862068965517238</v>
      </c>
      <c r="G46" s="13">
        <v>1.9756952210542012E-2</v>
      </c>
      <c r="H46" s="4">
        <v>175</v>
      </c>
      <c r="I46" s="4">
        <f t="shared" si="4"/>
        <v>0.60344827586206895</v>
      </c>
      <c r="J46" s="33">
        <f>IFERROR(_xlfn.NUMBERVALUE(_xlfn.XLOOKUP($A46,Klimatanpassning!$A:$A,Klimatanpassning!$B:$B)),"")</f>
        <v>12</v>
      </c>
      <c r="K46" s="4">
        <f t="shared" si="5"/>
        <v>4.1379310344827586E-2</v>
      </c>
      <c r="L46" s="23">
        <v>0.41720129995326594</v>
      </c>
      <c r="M46" s="4">
        <f t="shared" si="6"/>
        <v>157</v>
      </c>
      <c r="N46" s="4">
        <f t="shared" si="7"/>
        <v>0.54137931034482756</v>
      </c>
      <c r="O46" s="4" t="str">
        <f>IFERROR(_xlfn.XLOOKUP(A46,Samhällsplanering!$A:$A,Samhällsplanering!$B:$B),"")</f>
        <v>Ja</v>
      </c>
      <c r="P46" s="4">
        <f t="shared" si="8"/>
        <v>1</v>
      </c>
    </row>
    <row r="47" spans="1:16" x14ac:dyDescent="0.35">
      <c r="A47" s="4" t="s">
        <v>286</v>
      </c>
      <c r="B47" s="10" t="s">
        <v>142</v>
      </c>
      <c r="C47" s="29">
        <f t="shared" si="0"/>
        <v>46</v>
      </c>
      <c r="D47" s="32" t="str">
        <f t="shared" si="1"/>
        <v>plats 46</v>
      </c>
      <c r="E47" s="26">
        <f t="shared" si="2"/>
        <v>349</v>
      </c>
      <c r="F47" s="35">
        <f t="shared" si="3"/>
        <v>2.2000000000000002</v>
      </c>
      <c r="G47" s="13">
        <v>2.5197251208959024E-2</v>
      </c>
      <c r="H47" s="4">
        <v>226</v>
      </c>
      <c r="I47" s="4">
        <f t="shared" si="4"/>
        <v>0.77931034482758621</v>
      </c>
      <c r="J47" s="33">
        <f>IFERROR(_xlfn.NUMBERVALUE(_xlfn.XLOOKUP($A47,Klimatanpassning!$A:$A,Klimatanpassning!$B:$B)),"")</f>
        <v>61</v>
      </c>
      <c r="K47" s="4">
        <f t="shared" si="5"/>
        <v>0.2103448275862069</v>
      </c>
      <c r="L47" s="23">
        <v>0.56893507362181983</v>
      </c>
      <c r="M47" s="4">
        <f t="shared" si="6"/>
        <v>61</v>
      </c>
      <c r="N47" s="4">
        <f t="shared" si="7"/>
        <v>0.2103448275862069</v>
      </c>
      <c r="O47" s="4" t="str">
        <f>IFERROR(_xlfn.XLOOKUP(A47,Samhällsplanering!$A:$A,Samhällsplanering!$B:$B),"")</f>
        <v>Ja</v>
      </c>
      <c r="P47" s="4">
        <f t="shared" si="8"/>
        <v>1</v>
      </c>
    </row>
    <row r="48" spans="1:16" x14ac:dyDescent="0.35">
      <c r="A48" s="4" t="s">
        <v>278</v>
      </c>
      <c r="B48" s="10" t="s">
        <v>47</v>
      </c>
      <c r="C48" s="29">
        <f t="shared" si="0"/>
        <v>47</v>
      </c>
      <c r="D48" s="32" t="str">
        <f t="shared" si="1"/>
        <v>plats 47</v>
      </c>
      <c r="E48" s="26">
        <f t="shared" si="2"/>
        <v>370</v>
      </c>
      <c r="F48" s="35">
        <f t="shared" si="3"/>
        <v>2.272413793103448</v>
      </c>
      <c r="G48" s="13">
        <v>2.2506393861892585E-2</v>
      </c>
      <c r="H48" s="4">
        <v>205</v>
      </c>
      <c r="I48" s="4">
        <f t="shared" si="4"/>
        <v>0.7068965517241379</v>
      </c>
      <c r="J48" s="33">
        <f>IFERROR(_xlfn.NUMBERVALUE(_xlfn.XLOOKUP($A48,Klimatanpassning!$A:$A,Klimatanpassning!$B:$B)),"")</f>
        <v>20</v>
      </c>
      <c r="K48" s="4">
        <f t="shared" si="5"/>
        <v>6.8965517241379309E-2</v>
      </c>
      <c r="L48" s="23">
        <v>0.44015076639140421</v>
      </c>
      <c r="M48" s="4">
        <f t="shared" si="6"/>
        <v>144</v>
      </c>
      <c r="N48" s="4">
        <f t="shared" si="7"/>
        <v>0.49655172413793103</v>
      </c>
      <c r="O48" s="4" t="str">
        <f>IFERROR(_xlfn.XLOOKUP(A48,Samhällsplanering!$A:$A,Samhällsplanering!$B:$B),"")</f>
        <v>Ja</v>
      </c>
      <c r="P48" s="4">
        <f t="shared" si="8"/>
        <v>1</v>
      </c>
    </row>
    <row r="49" spans="1:16" x14ac:dyDescent="0.35">
      <c r="A49" s="4" t="s">
        <v>39</v>
      </c>
      <c r="B49" s="10" t="s">
        <v>11</v>
      </c>
      <c r="C49" s="29">
        <f t="shared" si="0"/>
        <v>48</v>
      </c>
      <c r="D49" s="32" t="str">
        <f t="shared" si="1"/>
        <v>plats 48</v>
      </c>
      <c r="E49" s="26">
        <f t="shared" si="2"/>
        <v>371</v>
      </c>
      <c r="F49" s="35">
        <f t="shared" si="3"/>
        <v>2.2758620689655173</v>
      </c>
      <c r="G49" s="13">
        <v>1.8239492466296591E-2</v>
      </c>
      <c r="H49" s="4">
        <v>149</v>
      </c>
      <c r="I49" s="4">
        <f t="shared" si="4"/>
        <v>0.51379310344827589</v>
      </c>
      <c r="J49" s="33">
        <v>195</v>
      </c>
      <c r="K49" s="4">
        <f t="shared" si="5"/>
        <v>0.67241379310344829</v>
      </c>
      <c r="L49" s="23">
        <v>0.67185803633143071</v>
      </c>
      <c r="M49" s="4">
        <f t="shared" si="6"/>
        <v>26</v>
      </c>
      <c r="N49" s="4">
        <f t="shared" si="7"/>
        <v>8.9655172413793102E-2</v>
      </c>
      <c r="O49" s="4" t="str">
        <f>IFERROR(_xlfn.XLOOKUP(A49,Samhällsplanering!$A:$A,Samhällsplanering!$B:$B),"")</f>
        <v>Ja</v>
      </c>
      <c r="P49" s="4">
        <f t="shared" si="8"/>
        <v>1</v>
      </c>
    </row>
    <row r="50" spans="1:16" x14ac:dyDescent="0.35">
      <c r="A50" s="4" t="s">
        <v>54</v>
      </c>
      <c r="B50" s="10" t="s">
        <v>22</v>
      </c>
      <c r="C50" s="29">
        <f t="shared" si="0"/>
        <v>49</v>
      </c>
      <c r="D50" s="32" t="str">
        <f t="shared" si="1"/>
        <v>plats 49</v>
      </c>
      <c r="E50" s="26">
        <f t="shared" si="2"/>
        <v>378</v>
      </c>
      <c r="F50" s="35">
        <f t="shared" si="3"/>
        <v>2.2999999999999998</v>
      </c>
      <c r="G50" s="13">
        <v>4.830917874396135E-3</v>
      </c>
      <c r="H50" s="4">
        <v>4</v>
      </c>
      <c r="I50" s="4">
        <f t="shared" si="4"/>
        <v>1.3793103448275862E-2</v>
      </c>
      <c r="J50" s="33">
        <f>IFERROR(_xlfn.NUMBERVALUE(_xlfn.XLOOKUP($A50,Klimatanpassning!$A:$A,Klimatanpassning!$B:$B)),"")</f>
        <v>84</v>
      </c>
      <c r="K50" s="4">
        <f t="shared" si="5"/>
        <v>0.28965517241379313</v>
      </c>
      <c r="L50" s="23">
        <v>-8.7464573554158112E-2</v>
      </c>
      <c r="M50" s="4">
        <f t="shared" si="6"/>
        <v>289</v>
      </c>
      <c r="N50" s="4">
        <f t="shared" si="7"/>
        <v>0.99655172413793103</v>
      </c>
      <c r="O50" s="4" t="str">
        <f>IFERROR(_xlfn.XLOOKUP(A50,Samhällsplanering!$A:$A,Samhällsplanering!$B:$B),"")</f>
        <v>Ja</v>
      </c>
      <c r="P50" s="4">
        <f t="shared" si="8"/>
        <v>1</v>
      </c>
    </row>
    <row r="51" spans="1:16" x14ac:dyDescent="0.35">
      <c r="A51" s="4" t="s">
        <v>205</v>
      </c>
      <c r="B51" s="10" t="s">
        <v>45</v>
      </c>
      <c r="C51" s="29">
        <f t="shared" si="0"/>
        <v>49</v>
      </c>
      <c r="D51" s="32" t="str">
        <f t="shared" si="1"/>
        <v>plats 49</v>
      </c>
      <c r="E51" s="26">
        <f t="shared" si="2"/>
        <v>378</v>
      </c>
      <c r="F51" s="35">
        <f t="shared" si="3"/>
        <v>2.2999999999999998</v>
      </c>
      <c r="G51" s="13">
        <v>1.4988859631355074E-2</v>
      </c>
      <c r="H51" s="4">
        <v>93</v>
      </c>
      <c r="I51" s="4">
        <f t="shared" si="4"/>
        <v>0.32068965517241377</v>
      </c>
      <c r="J51" s="33">
        <f>IFERROR(_xlfn.NUMBERVALUE(_xlfn.XLOOKUP($A51,Klimatanpassning!$A:$A,Klimatanpassning!$B:$B)),"")</f>
        <v>155</v>
      </c>
      <c r="K51" s="4">
        <f t="shared" si="5"/>
        <v>0.53448275862068961</v>
      </c>
      <c r="L51" s="23">
        <v>0.45925760773562041</v>
      </c>
      <c r="M51" s="4">
        <f t="shared" si="6"/>
        <v>129</v>
      </c>
      <c r="N51" s="4">
        <f t="shared" si="7"/>
        <v>0.44482758620689655</v>
      </c>
      <c r="O51" s="4" t="str">
        <f>IFERROR(_xlfn.XLOOKUP(A51,Samhällsplanering!$A:$A,Samhällsplanering!$B:$B),"")</f>
        <v>Ja</v>
      </c>
      <c r="P51" s="4">
        <f t="shared" si="8"/>
        <v>1</v>
      </c>
    </row>
    <row r="52" spans="1:16" x14ac:dyDescent="0.35">
      <c r="A52" s="4" t="s">
        <v>128</v>
      </c>
      <c r="B52" s="10" t="s">
        <v>80</v>
      </c>
      <c r="C52" s="29">
        <f t="shared" si="0"/>
        <v>51</v>
      </c>
      <c r="D52" s="32" t="str">
        <f t="shared" si="1"/>
        <v>plats 51</v>
      </c>
      <c r="E52" s="26">
        <f t="shared" si="2"/>
        <v>379</v>
      </c>
      <c r="F52" s="35">
        <f t="shared" si="3"/>
        <v>2.3034482758620687</v>
      </c>
      <c r="G52" s="13">
        <v>1.7108639863130881E-2</v>
      </c>
      <c r="H52" s="4">
        <v>130</v>
      </c>
      <c r="I52" s="4">
        <f t="shared" si="4"/>
        <v>0.44827586206896552</v>
      </c>
      <c r="J52" s="33">
        <v>195</v>
      </c>
      <c r="K52" s="4">
        <f t="shared" si="5"/>
        <v>0.67241379310344829</v>
      </c>
      <c r="L52" s="23">
        <v>0.58836429289785852</v>
      </c>
      <c r="M52" s="4">
        <f t="shared" si="6"/>
        <v>53</v>
      </c>
      <c r="N52" s="4">
        <f t="shared" si="7"/>
        <v>0.18275862068965518</v>
      </c>
      <c r="O52" s="4" t="str">
        <f>IFERROR(_xlfn.XLOOKUP(A52,Samhällsplanering!$A:$A,Samhällsplanering!$B:$B),"")</f>
        <v>Ja</v>
      </c>
      <c r="P52" s="4">
        <f t="shared" si="8"/>
        <v>1</v>
      </c>
    </row>
    <row r="53" spans="1:16" x14ac:dyDescent="0.35">
      <c r="A53" s="4" t="s">
        <v>287</v>
      </c>
      <c r="B53" s="10" t="s">
        <v>142</v>
      </c>
      <c r="C53" s="29">
        <f t="shared" si="0"/>
        <v>52</v>
      </c>
      <c r="D53" s="32" t="str">
        <f t="shared" si="1"/>
        <v>plats 52</v>
      </c>
      <c r="E53" s="26">
        <f t="shared" si="2"/>
        <v>379</v>
      </c>
      <c r="F53" s="35">
        <f t="shared" si="3"/>
        <v>2.3034482758620691</v>
      </c>
      <c r="G53" s="13">
        <v>1.368791552600704E-2</v>
      </c>
      <c r="H53" s="4">
        <v>75</v>
      </c>
      <c r="I53" s="4">
        <f t="shared" si="4"/>
        <v>0.25862068965517243</v>
      </c>
      <c r="J53" s="33">
        <f>IFERROR(_xlfn.NUMBERVALUE(_xlfn.XLOOKUP($A53,Klimatanpassning!$A:$A,Klimatanpassning!$B:$B)),"")</f>
        <v>142</v>
      </c>
      <c r="K53" s="4">
        <f t="shared" si="5"/>
        <v>0.48965517241379308</v>
      </c>
      <c r="L53" s="23">
        <v>0.41434887229280637</v>
      </c>
      <c r="M53" s="4">
        <f t="shared" si="6"/>
        <v>161</v>
      </c>
      <c r="N53" s="4">
        <f t="shared" si="7"/>
        <v>0.55517241379310345</v>
      </c>
      <c r="O53" s="4" t="str">
        <f>IFERROR(_xlfn.XLOOKUP(A53,Samhällsplanering!$A:$A,Samhällsplanering!$B:$B),"")</f>
        <v>Ja</v>
      </c>
      <c r="P53" s="4">
        <f t="shared" si="8"/>
        <v>1</v>
      </c>
    </row>
    <row r="54" spans="1:16" x14ac:dyDescent="0.35">
      <c r="A54" s="4" t="s">
        <v>276</v>
      </c>
      <c r="B54" s="10" t="s">
        <v>142</v>
      </c>
      <c r="C54" s="29">
        <f t="shared" si="0"/>
        <v>53</v>
      </c>
      <c r="D54" s="32" t="str">
        <f t="shared" si="1"/>
        <v>plats 53</v>
      </c>
      <c r="E54" s="26">
        <f t="shared" si="2"/>
        <v>383</v>
      </c>
      <c r="F54" s="35">
        <f t="shared" si="3"/>
        <v>2.317241379310345</v>
      </c>
      <c r="G54" s="13">
        <v>3.55924978687127E-2</v>
      </c>
      <c r="H54" s="4">
        <v>263</v>
      </c>
      <c r="I54" s="4">
        <f t="shared" si="4"/>
        <v>0.90689655172413797</v>
      </c>
      <c r="J54" s="33">
        <f>IFERROR(_xlfn.NUMBERVALUE(_xlfn.XLOOKUP($A54,Klimatanpassning!$A:$A,Klimatanpassning!$B:$B)),"")</f>
        <v>96</v>
      </c>
      <c r="K54" s="4">
        <f t="shared" si="5"/>
        <v>0.33103448275862069</v>
      </c>
      <c r="L54" s="23">
        <v>0.68806218631678784</v>
      </c>
      <c r="M54" s="4">
        <f t="shared" si="6"/>
        <v>23</v>
      </c>
      <c r="N54" s="4">
        <f t="shared" si="7"/>
        <v>7.9310344827586213E-2</v>
      </c>
      <c r="O54" s="4" t="str">
        <f>IFERROR(_xlfn.XLOOKUP(A54,Samhällsplanering!$A:$A,Samhällsplanering!$B:$B),"")</f>
        <v>Ja</v>
      </c>
      <c r="P54" s="4">
        <f t="shared" si="8"/>
        <v>1</v>
      </c>
    </row>
    <row r="55" spans="1:16" x14ac:dyDescent="0.35">
      <c r="A55" s="4" t="s">
        <v>272</v>
      </c>
      <c r="B55" s="10" t="s">
        <v>142</v>
      </c>
      <c r="C55" s="29">
        <f t="shared" si="0"/>
        <v>54</v>
      </c>
      <c r="D55" s="32" t="str">
        <f t="shared" si="1"/>
        <v>plats 54</v>
      </c>
      <c r="E55" s="26">
        <f t="shared" si="2"/>
        <v>384</v>
      </c>
      <c r="F55" s="35">
        <f t="shared" si="3"/>
        <v>2.3206896551724139</v>
      </c>
      <c r="G55" s="13">
        <v>2.8410249439271392E-2</v>
      </c>
      <c r="H55" s="4">
        <v>245</v>
      </c>
      <c r="I55" s="4">
        <f t="shared" si="4"/>
        <v>0.84482758620689657</v>
      </c>
      <c r="J55" s="33">
        <f>IFERROR(_xlfn.NUMBERVALUE(_xlfn.XLOOKUP($A55,Klimatanpassning!$A:$A,Klimatanpassning!$B:$B)),"")</f>
        <v>34</v>
      </c>
      <c r="K55" s="4">
        <f t="shared" si="5"/>
        <v>0.11724137931034483</v>
      </c>
      <c r="L55" s="23">
        <v>0.50427075274272681</v>
      </c>
      <c r="M55" s="4">
        <f t="shared" si="6"/>
        <v>104</v>
      </c>
      <c r="N55" s="4">
        <f t="shared" si="7"/>
        <v>0.35862068965517241</v>
      </c>
      <c r="O55" s="4" t="str">
        <f>IFERROR(_xlfn.XLOOKUP(A55,Samhällsplanering!$A:$A,Samhällsplanering!$B:$B),"")</f>
        <v>Ja</v>
      </c>
      <c r="P55" s="4">
        <f t="shared" si="8"/>
        <v>1</v>
      </c>
    </row>
    <row r="56" spans="1:16" x14ac:dyDescent="0.35">
      <c r="A56" s="4" t="s">
        <v>168</v>
      </c>
      <c r="B56" s="10" t="s">
        <v>22</v>
      </c>
      <c r="C56" s="29">
        <f t="shared" si="0"/>
        <v>55</v>
      </c>
      <c r="D56" s="32" t="str">
        <f t="shared" si="1"/>
        <v>plats 55</v>
      </c>
      <c r="E56" s="26">
        <f t="shared" si="2"/>
        <v>386</v>
      </c>
      <c r="F56" s="35">
        <f t="shared" si="3"/>
        <v>2.3275862068965516</v>
      </c>
      <c r="G56" s="13">
        <v>1.5923774717744567E-2</v>
      </c>
      <c r="H56" s="4">
        <v>112</v>
      </c>
      <c r="I56" s="4">
        <f t="shared" si="4"/>
        <v>0.38620689655172413</v>
      </c>
      <c r="J56" s="33">
        <f>IFERROR(_xlfn.NUMBERVALUE(_xlfn.XLOOKUP($A56,Klimatanpassning!$A:$A,Klimatanpassning!$B:$B)),"")</f>
        <v>79</v>
      </c>
      <c r="K56" s="4">
        <f t="shared" si="5"/>
        <v>0.27241379310344827</v>
      </c>
      <c r="L56" s="23">
        <v>0.38349112486043729</v>
      </c>
      <c r="M56" s="4">
        <f t="shared" si="6"/>
        <v>194</v>
      </c>
      <c r="N56" s="4">
        <f t="shared" si="7"/>
        <v>0.66896551724137931</v>
      </c>
      <c r="O56" s="4" t="str">
        <f>IFERROR(_xlfn.XLOOKUP(A56,Samhällsplanering!$A:$A,Samhällsplanering!$B:$B),"")</f>
        <v>Ja</v>
      </c>
      <c r="P56" s="4">
        <f t="shared" si="8"/>
        <v>1</v>
      </c>
    </row>
    <row r="57" spans="1:16" x14ac:dyDescent="0.35">
      <c r="A57" s="4" t="s">
        <v>248</v>
      </c>
      <c r="B57" s="10" t="s">
        <v>34</v>
      </c>
      <c r="C57" s="29">
        <f t="shared" si="0"/>
        <v>56</v>
      </c>
      <c r="D57" s="32" t="str">
        <f t="shared" si="1"/>
        <v>plats 56</v>
      </c>
      <c r="E57" s="26">
        <f t="shared" si="2"/>
        <v>389</v>
      </c>
      <c r="F57" s="35">
        <f t="shared" si="3"/>
        <v>2.3379310344827586</v>
      </c>
      <c r="G57" s="13">
        <v>1.3975467524633018E-2</v>
      </c>
      <c r="H57" s="4">
        <v>81</v>
      </c>
      <c r="I57" s="4">
        <f t="shared" si="4"/>
        <v>0.27931034482758621</v>
      </c>
      <c r="J57" s="33">
        <f>IFERROR(_xlfn.NUMBERVALUE(_xlfn.XLOOKUP($A57,Klimatanpassning!$A:$A,Klimatanpassning!$B:$B)),"")</f>
        <v>64</v>
      </c>
      <c r="K57" s="4">
        <f t="shared" si="5"/>
        <v>0.22068965517241379</v>
      </c>
      <c r="L57" s="23">
        <v>0.31820314199578531</v>
      </c>
      <c r="M57" s="4">
        <f t="shared" si="6"/>
        <v>243</v>
      </c>
      <c r="N57" s="4">
        <f t="shared" si="7"/>
        <v>0.83793103448275863</v>
      </c>
      <c r="O57" s="4" t="str">
        <f>IFERROR(_xlfn.XLOOKUP(A57,Samhällsplanering!$A:$A,Samhällsplanering!$B:$B),"")</f>
        <v>Ja</v>
      </c>
      <c r="P57" s="4">
        <f t="shared" si="8"/>
        <v>1</v>
      </c>
    </row>
    <row r="58" spans="1:16" x14ac:dyDescent="0.35">
      <c r="A58" s="4" t="s">
        <v>256</v>
      </c>
      <c r="B58" s="10" t="s">
        <v>156</v>
      </c>
      <c r="C58" s="29">
        <f t="shared" si="0"/>
        <v>56</v>
      </c>
      <c r="D58" s="32" t="str">
        <f t="shared" si="1"/>
        <v>plats 56</v>
      </c>
      <c r="E58" s="26">
        <f t="shared" si="2"/>
        <v>389</v>
      </c>
      <c r="F58" s="35">
        <f t="shared" si="3"/>
        <v>2.3379310344827586</v>
      </c>
      <c r="G58" s="13">
        <v>3.2801745845224106E-2</v>
      </c>
      <c r="H58" s="4">
        <v>256</v>
      </c>
      <c r="I58" s="4">
        <f t="shared" si="4"/>
        <v>0.88275862068965516</v>
      </c>
      <c r="J58" s="33">
        <f>IFERROR(_xlfn.NUMBERVALUE(_xlfn.XLOOKUP($A58,Klimatanpassning!$A:$A,Klimatanpassning!$B:$B)),"")</f>
        <v>57</v>
      </c>
      <c r="K58" s="4">
        <f t="shared" si="5"/>
        <v>0.19655172413793104</v>
      </c>
      <c r="L58" s="23">
        <v>0.54752247786927</v>
      </c>
      <c r="M58" s="4">
        <f t="shared" si="6"/>
        <v>75</v>
      </c>
      <c r="N58" s="4">
        <f t="shared" si="7"/>
        <v>0.25862068965517243</v>
      </c>
      <c r="O58" s="4" t="str">
        <f>IFERROR(_xlfn.XLOOKUP(A58,Samhällsplanering!$A:$A,Samhällsplanering!$B:$B),"")</f>
        <v>Ja</v>
      </c>
      <c r="P58" s="4">
        <f t="shared" si="8"/>
        <v>1</v>
      </c>
    </row>
    <row r="59" spans="1:16" x14ac:dyDescent="0.35">
      <c r="A59" s="4" t="s">
        <v>238</v>
      </c>
      <c r="B59" s="10" t="s">
        <v>142</v>
      </c>
      <c r="C59" s="29">
        <f t="shared" si="0"/>
        <v>58</v>
      </c>
      <c r="D59" s="32" t="str">
        <f t="shared" si="1"/>
        <v>plats 58</v>
      </c>
      <c r="E59" s="26">
        <f t="shared" si="2"/>
        <v>390</v>
      </c>
      <c r="F59" s="35">
        <f t="shared" si="3"/>
        <v>2.3413793103448279</v>
      </c>
      <c r="G59" s="13">
        <v>3.6668509305325225E-2</v>
      </c>
      <c r="H59" s="4">
        <v>267</v>
      </c>
      <c r="I59" s="4">
        <f t="shared" si="4"/>
        <v>0.92068965517241375</v>
      </c>
      <c r="J59" s="33">
        <f>IFERROR(_xlfn.NUMBERVALUE(_xlfn.XLOOKUP($A59,Klimatanpassning!$A:$A,Klimatanpassning!$B:$B)),"")</f>
        <v>46</v>
      </c>
      <c r="K59" s="4">
        <f t="shared" si="5"/>
        <v>0.15862068965517243</v>
      </c>
      <c r="L59" s="23">
        <v>0.54440227432843957</v>
      </c>
      <c r="M59" s="4">
        <f t="shared" si="6"/>
        <v>76</v>
      </c>
      <c r="N59" s="4">
        <f t="shared" si="7"/>
        <v>0.2620689655172414</v>
      </c>
      <c r="O59" s="4" t="str">
        <f>IFERROR(_xlfn.XLOOKUP(A59,Samhällsplanering!$A:$A,Samhällsplanering!$B:$B),"")</f>
        <v>Ja</v>
      </c>
      <c r="P59" s="4">
        <f t="shared" si="8"/>
        <v>1</v>
      </c>
    </row>
    <row r="60" spans="1:16" x14ac:dyDescent="0.35">
      <c r="A60" s="4" t="s">
        <v>240</v>
      </c>
      <c r="B60" s="10" t="s">
        <v>142</v>
      </c>
      <c r="C60" s="29">
        <f t="shared" si="0"/>
        <v>59</v>
      </c>
      <c r="D60" s="32" t="str">
        <f t="shared" si="1"/>
        <v>plats 59</v>
      </c>
      <c r="E60" s="26">
        <f t="shared" si="2"/>
        <v>391</v>
      </c>
      <c r="F60" s="35">
        <f t="shared" si="3"/>
        <v>2.3448275862068968</v>
      </c>
      <c r="G60" s="13">
        <v>2.2989377845220031E-2</v>
      </c>
      <c r="H60" s="4">
        <v>210</v>
      </c>
      <c r="I60" s="4">
        <f t="shared" si="4"/>
        <v>0.72413793103448276</v>
      </c>
      <c r="J60" s="33">
        <f>IFERROR(_xlfn.NUMBERVALUE(_xlfn.XLOOKUP($A60,Klimatanpassning!$A:$A,Klimatanpassning!$B:$B)),"")</f>
        <v>73</v>
      </c>
      <c r="K60" s="4">
        <f t="shared" si="5"/>
        <v>0.25172413793103449</v>
      </c>
      <c r="L60" s="23">
        <v>0.50006424149538564</v>
      </c>
      <c r="M60" s="4">
        <f t="shared" si="6"/>
        <v>107</v>
      </c>
      <c r="N60" s="4">
        <f t="shared" si="7"/>
        <v>0.36896551724137933</v>
      </c>
      <c r="O60" s="4" t="str">
        <f>IFERROR(_xlfn.XLOOKUP(A60,Samhällsplanering!$A:$A,Samhällsplanering!$B:$B),"")</f>
        <v>Ja</v>
      </c>
      <c r="P60" s="4">
        <f t="shared" si="8"/>
        <v>1</v>
      </c>
    </row>
    <row r="61" spans="1:16" x14ac:dyDescent="0.35">
      <c r="A61" s="4" t="s">
        <v>144</v>
      </c>
      <c r="B61" s="10" t="s">
        <v>28</v>
      </c>
      <c r="C61" s="29">
        <f t="shared" si="0"/>
        <v>60</v>
      </c>
      <c r="D61" s="32" t="str">
        <f t="shared" si="1"/>
        <v>plats 60</v>
      </c>
      <c r="E61" s="26">
        <f t="shared" si="2"/>
        <v>392</v>
      </c>
      <c r="F61" s="35">
        <f t="shared" si="3"/>
        <v>2.3482758620689657</v>
      </c>
      <c r="G61" s="13">
        <v>1.6742493175614194E-2</v>
      </c>
      <c r="H61" s="4">
        <v>124</v>
      </c>
      <c r="I61" s="4">
        <f t="shared" si="4"/>
        <v>0.42758620689655175</v>
      </c>
      <c r="J61" s="33">
        <f>IFERROR(_xlfn.NUMBERVALUE(_xlfn.XLOOKUP($A61,Klimatanpassning!$A:$A,Klimatanpassning!$B:$B)),"")</f>
        <v>64</v>
      </c>
      <c r="K61" s="4">
        <f t="shared" si="5"/>
        <v>0.22068965517241379</v>
      </c>
      <c r="L61" s="23">
        <v>0.36648116903543315</v>
      </c>
      <c r="M61" s="4">
        <f t="shared" si="6"/>
        <v>203</v>
      </c>
      <c r="N61" s="4">
        <f t="shared" si="7"/>
        <v>0.7</v>
      </c>
      <c r="O61" s="4" t="str">
        <f>IFERROR(_xlfn.XLOOKUP(A61,Samhällsplanering!$A:$A,Samhällsplanering!$B:$B),"")</f>
        <v>Ja</v>
      </c>
      <c r="P61" s="4">
        <f t="shared" si="8"/>
        <v>1</v>
      </c>
    </row>
    <row r="62" spans="1:16" x14ac:dyDescent="0.35">
      <c r="A62" s="4" t="s">
        <v>255</v>
      </c>
      <c r="B62" s="10" t="s">
        <v>142</v>
      </c>
      <c r="C62" s="29">
        <f t="shared" si="0"/>
        <v>60</v>
      </c>
      <c r="D62" s="32" t="str">
        <f t="shared" si="1"/>
        <v>plats 60</v>
      </c>
      <c r="E62" s="26">
        <f t="shared" si="2"/>
        <v>392</v>
      </c>
      <c r="F62" s="35">
        <f t="shared" si="3"/>
        <v>2.3482758620689657</v>
      </c>
      <c r="G62" s="13">
        <v>1.8903050264929114E-2</v>
      </c>
      <c r="H62" s="4">
        <v>164</v>
      </c>
      <c r="I62" s="4">
        <f t="shared" si="4"/>
        <v>0.56551724137931036</v>
      </c>
      <c r="J62" s="33">
        <v>195</v>
      </c>
      <c r="K62" s="4">
        <f t="shared" si="5"/>
        <v>0.67241379310344829</v>
      </c>
      <c r="L62" s="23">
        <v>0.65566166198317188</v>
      </c>
      <c r="M62" s="4">
        <f t="shared" si="6"/>
        <v>32</v>
      </c>
      <c r="N62" s="4">
        <f t="shared" si="7"/>
        <v>0.1103448275862069</v>
      </c>
      <c r="O62" s="4" t="str">
        <f>IFERROR(_xlfn.XLOOKUP(A62,Samhällsplanering!$A:$A,Samhällsplanering!$B:$B),"")</f>
        <v>Ja</v>
      </c>
      <c r="P62" s="4">
        <f t="shared" si="8"/>
        <v>1</v>
      </c>
    </row>
    <row r="63" spans="1:16" x14ac:dyDescent="0.35">
      <c r="A63" s="4" t="s">
        <v>117</v>
      </c>
      <c r="B63" s="10" t="s">
        <v>84</v>
      </c>
      <c r="C63" s="29">
        <f t="shared" si="0"/>
        <v>62</v>
      </c>
      <c r="D63" s="32" t="str">
        <f t="shared" si="1"/>
        <v>plats 62</v>
      </c>
      <c r="E63" s="26">
        <f t="shared" si="2"/>
        <v>393</v>
      </c>
      <c r="F63" s="35">
        <f t="shared" si="3"/>
        <v>2.3517241379310345</v>
      </c>
      <c r="G63" s="13">
        <v>8.4869768803043609E-3</v>
      </c>
      <c r="H63" s="4">
        <v>27</v>
      </c>
      <c r="I63" s="4">
        <f t="shared" si="4"/>
        <v>9.3103448275862075E-2</v>
      </c>
      <c r="J63" s="33">
        <f>IFERROR(_xlfn.NUMBERVALUE(_xlfn.XLOOKUP($A63,Klimatanpassning!$A:$A,Klimatanpassning!$B:$B)),"")</f>
        <v>107</v>
      </c>
      <c r="K63" s="4">
        <f t="shared" si="5"/>
        <v>0.36896551724137933</v>
      </c>
      <c r="L63" s="23">
        <v>0.27330910279578585</v>
      </c>
      <c r="M63" s="4">
        <f t="shared" si="6"/>
        <v>258</v>
      </c>
      <c r="N63" s="4">
        <f t="shared" si="7"/>
        <v>0.8896551724137931</v>
      </c>
      <c r="O63" s="4" t="str">
        <f>IFERROR(_xlfn.XLOOKUP(A63,Samhällsplanering!$A:$A,Samhällsplanering!$B:$B),"")</f>
        <v>Ja</v>
      </c>
      <c r="P63" s="4">
        <f t="shared" si="8"/>
        <v>1</v>
      </c>
    </row>
    <row r="64" spans="1:16" x14ac:dyDescent="0.35">
      <c r="A64" s="4" t="s">
        <v>121</v>
      </c>
      <c r="B64" s="10" t="s">
        <v>80</v>
      </c>
      <c r="C64" s="29">
        <f t="shared" si="0"/>
        <v>63</v>
      </c>
      <c r="D64" s="32" t="str">
        <f t="shared" si="1"/>
        <v>plats 63</v>
      </c>
      <c r="E64" s="26">
        <f t="shared" si="2"/>
        <v>396</v>
      </c>
      <c r="F64" s="35">
        <f t="shared" si="3"/>
        <v>2.3620689655172415</v>
      </c>
      <c r="G64" s="13">
        <v>1.6764290042415673E-2</v>
      </c>
      <c r="H64" s="4">
        <v>125</v>
      </c>
      <c r="I64" s="4">
        <f t="shared" si="4"/>
        <v>0.43103448275862066</v>
      </c>
      <c r="J64" s="33">
        <f>IFERROR(_xlfn.NUMBERVALUE(_xlfn.XLOOKUP($A64,Klimatanpassning!$A:$A,Klimatanpassning!$B:$B)),"")</f>
        <v>124</v>
      </c>
      <c r="K64" s="4">
        <f t="shared" si="5"/>
        <v>0.42758620689655175</v>
      </c>
      <c r="L64" s="23">
        <v>0.43778584768463674</v>
      </c>
      <c r="M64" s="4">
        <f t="shared" si="6"/>
        <v>146</v>
      </c>
      <c r="N64" s="4">
        <f t="shared" si="7"/>
        <v>0.50344827586206897</v>
      </c>
      <c r="O64" s="4" t="str">
        <f>IFERROR(_xlfn.XLOOKUP(A64,Samhällsplanering!$A:$A,Samhällsplanering!$B:$B),"")</f>
        <v>Ja</v>
      </c>
      <c r="P64" s="4">
        <f t="shared" si="8"/>
        <v>1</v>
      </c>
    </row>
    <row r="65" spans="1:16" x14ac:dyDescent="0.35">
      <c r="A65" s="4" t="s">
        <v>190</v>
      </c>
      <c r="B65" s="10" t="s">
        <v>45</v>
      </c>
      <c r="C65" s="29">
        <f t="shared" si="0"/>
        <v>64</v>
      </c>
      <c r="D65" s="32" t="str">
        <f t="shared" si="1"/>
        <v>plats 64</v>
      </c>
      <c r="E65" s="26">
        <f t="shared" si="2"/>
        <v>398</v>
      </c>
      <c r="F65" s="35">
        <f t="shared" si="3"/>
        <v>2.3689655172413793</v>
      </c>
      <c r="G65" s="13">
        <v>1.7663722712881188E-2</v>
      </c>
      <c r="H65" s="4">
        <v>140</v>
      </c>
      <c r="I65" s="4">
        <f t="shared" si="4"/>
        <v>0.48275862068965519</v>
      </c>
      <c r="J65" s="33">
        <f>IFERROR(_xlfn.NUMBERVALUE(_xlfn.XLOOKUP($A65,Klimatanpassning!$A:$A,Klimatanpassning!$B:$B)),"")</f>
        <v>41</v>
      </c>
      <c r="K65" s="4">
        <f t="shared" si="5"/>
        <v>0.14137931034482759</v>
      </c>
      <c r="L65" s="23">
        <v>0.35394918154847071</v>
      </c>
      <c r="M65" s="4">
        <f t="shared" si="6"/>
        <v>216</v>
      </c>
      <c r="N65" s="4">
        <f t="shared" si="7"/>
        <v>0.7448275862068966</v>
      </c>
      <c r="O65" s="4" t="str">
        <f>IFERROR(_xlfn.XLOOKUP(A65,Samhällsplanering!$A:$A,Samhällsplanering!$B:$B),"")</f>
        <v>Ja</v>
      </c>
      <c r="P65" s="4">
        <f t="shared" si="8"/>
        <v>1</v>
      </c>
    </row>
    <row r="66" spans="1:16" x14ac:dyDescent="0.35">
      <c r="A66" s="4" t="s">
        <v>71</v>
      </c>
      <c r="B66" s="10" t="s">
        <v>30</v>
      </c>
      <c r="C66" s="29">
        <f t="shared" ref="C66:C129" si="9">IFERROR(RANK(F66,$F$2:$F$291,1),"")</f>
        <v>65</v>
      </c>
      <c r="D66" s="32" t="str">
        <f t="shared" ref="D66:D129" si="10">IF(C66=1,"första plats",IF(C66=2,"andra plats",IF(C66=3,"tredje plats",IF(C66=4,"fjärde plats",IF(C66=5,"femte plats",IF(C66=6,"sjätte plats",IF(C66=7,"sjunde plats",IF(C66=8,"åttonde plats",IF(C66=9,"nionde plats",IF(C66=10,"tionde plats",IF(C66=11,"elfte plats",IF(C66=12,"tolfte plats",IF(C66=289,"näst sista plats",IF(C66=290,"sista plats","plats "&amp;C66))))))))))))))</f>
        <v>plats 65</v>
      </c>
      <c r="E66" s="26">
        <f t="shared" ref="E66:E129" si="11">H66+J66+M66+P66</f>
        <v>399</v>
      </c>
      <c r="F66" s="35">
        <f t="shared" ref="F66:F129" si="12">I66+K66+N66+P66</f>
        <v>2.3724137931034481</v>
      </c>
      <c r="G66" s="13">
        <v>1.0890454836643177E-2</v>
      </c>
      <c r="H66" s="4">
        <v>49</v>
      </c>
      <c r="I66" s="4">
        <f t="shared" ref="I66:I129" si="13">H66/290</f>
        <v>0.16896551724137931</v>
      </c>
      <c r="J66" s="33">
        <f>IFERROR(_xlfn.NUMBERVALUE(_xlfn.XLOOKUP($A66,Klimatanpassning!$A:$A,Klimatanpassning!$B:$B)),"")</f>
        <v>96</v>
      </c>
      <c r="K66" s="4">
        <f t="shared" ref="K66:K129" si="14">(J66/290)</f>
        <v>0.33103448275862069</v>
      </c>
      <c r="L66" s="23">
        <v>0.29012904408832269</v>
      </c>
      <c r="M66" s="4">
        <f t="shared" ref="M66:M129" si="15">RANK(L66,$L$2:$L$291,0)</f>
        <v>253</v>
      </c>
      <c r="N66" s="4">
        <f t="shared" ref="N66:N129" si="16">M66/290</f>
        <v>0.87241379310344824</v>
      </c>
      <c r="O66" s="4" t="str">
        <f>IFERROR(_xlfn.XLOOKUP(A66,Samhällsplanering!$A:$A,Samhällsplanering!$B:$B),"")</f>
        <v>Ja</v>
      </c>
      <c r="P66" s="4">
        <f t="shared" ref="P66:P129" si="17">IF(O66="JA",1,2)</f>
        <v>1</v>
      </c>
    </row>
    <row r="67" spans="1:16" x14ac:dyDescent="0.35">
      <c r="A67" s="4" t="s">
        <v>60</v>
      </c>
      <c r="B67" s="10" t="s">
        <v>45</v>
      </c>
      <c r="C67" s="29">
        <f t="shared" si="9"/>
        <v>66</v>
      </c>
      <c r="D67" s="32" t="str">
        <f t="shared" si="10"/>
        <v>plats 66</v>
      </c>
      <c r="E67" s="26">
        <f t="shared" si="11"/>
        <v>400</v>
      </c>
      <c r="F67" s="35">
        <f t="shared" si="12"/>
        <v>2.3758620689655174</v>
      </c>
      <c r="G67" s="13">
        <v>1.5503875968992248E-2</v>
      </c>
      <c r="H67" s="4">
        <v>105</v>
      </c>
      <c r="I67" s="4">
        <f t="shared" si="13"/>
        <v>0.36206896551724138</v>
      </c>
      <c r="J67" s="33">
        <v>195</v>
      </c>
      <c r="K67" s="4">
        <f t="shared" si="14"/>
        <v>0.67241379310344829</v>
      </c>
      <c r="L67" s="23">
        <v>0.51072078285935929</v>
      </c>
      <c r="M67" s="4">
        <f t="shared" si="15"/>
        <v>99</v>
      </c>
      <c r="N67" s="4">
        <f t="shared" si="16"/>
        <v>0.3413793103448276</v>
      </c>
      <c r="O67" s="4" t="str">
        <f>IFERROR(_xlfn.XLOOKUP(A67,Samhällsplanering!$A:$A,Samhällsplanering!$B:$B),"")</f>
        <v>Ja</v>
      </c>
      <c r="P67" s="4">
        <f t="shared" si="17"/>
        <v>1</v>
      </c>
    </row>
    <row r="68" spans="1:16" x14ac:dyDescent="0.35">
      <c r="A68" s="4" t="s">
        <v>299</v>
      </c>
      <c r="B68" s="10" t="s">
        <v>47</v>
      </c>
      <c r="C68" s="29">
        <f t="shared" si="9"/>
        <v>67</v>
      </c>
      <c r="D68" s="32" t="str">
        <f t="shared" si="10"/>
        <v>plats 67</v>
      </c>
      <c r="E68" s="26">
        <f t="shared" si="11"/>
        <v>404</v>
      </c>
      <c r="F68" s="35">
        <f t="shared" si="12"/>
        <v>2.3896551724137929</v>
      </c>
      <c r="G68" s="13">
        <v>3.2584796164798327E-2</v>
      </c>
      <c r="H68" s="4">
        <v>255</v>
      </c>
      <c r="I68" s="4">
        <f t="shared" si="13"/>
        <v>0.87931034482758619</v>
      </c>
      <c r="J68" s="33">
        <f>IFERROR(_xlfn.NUMBERVALUE(_xlfn.XLOOKUP($A68,Klimatanpassning!$A:$A,Klimatanpassning!$B:$B)),"")</f>
        <v>23</v>
      </c>
      <c r="K68" s="4">
        <f t="shared" si="14"/>
        <v>7.9310344827586213E-2</v>
      </c>
      <c r="L68" s="23">
        <v>0.46173757966192391</v>
      </c>
      <c r="M68" s="4">
        <f t="shared" si="15"/>
        <v>125</v>
      </c>
      <c r="N68" s="4">
        <f t="shared" si="16"/>
        <v>0.43103448275862066</v>
      </c>
      <c r="O68" s="4" t="str">
        <f>IFERROR(_xlfn.XLOOKUP(A68,Samhällsplanering!$A:$A,Samhällsplanering!$B:$B),"")</f>
        <v>Ja</v>
      </c>
      <c r="P68" s="4">
        <f t="shared" si="17"/>
        <v>1</v>
      </c>
    </row>
    <row r="69" spans="1:16" x14ac:dyDescent="0.35">
      <c r="A69" s="4" t="s">
        <v>266</v>
      </c>
      <c r="B69" s="10" t="s">
        <v>142</v>
      </c>
      <c r="C69" s="29">
        <f t="shared" si="9"/>
        <v>67</v>
      </c>
      <c r="D69" s="32" t="str">
        <f t="shared" si="10"/>
        <v>plats 67</v>
      </c>
      <c r="E69" s="26">
        <f t="shared" si="11"/>
        <v>404</v>
      </c>
      <c r="F69" s="35">
        <f t="shared" si="12"/>
        <v>2.3896551724137929</v>
      </c>
      <c r="G69" s="13">
        <v>5.2631578947368418E-2</v>
      </c>
      <c r="H69" s="4">
        <v>279</v>
      </c>
      <c r="I69" s="4">
        <f t="shared" si="13"/>
        <v>0.96206896551724141</v>
      </c>
      <c r="J69" s="33">
        <f>IFERROR(_xlfn.NUMBERVALUE(_xlfn.XLOOKUP($A69,Klimatanpassning!$A:$A,Klimatanpassning!$B:$B)),"")</f>
        <v>105</v>
      </c>
      <c r="K69" s="4">
        <f t="shared" si="14"/>
        <v>0.36206896551724138</v>
      </c>
      <c r="L69" s="23">
        <v>0.73666446759960891</v>
      </c>
      <c r="M69" s="4">
        <f t="shared" si="15"/>
        <v>19</v>
      </c>
      <c r="N69" s="4">
        <f t="shared" si="16"/>
        <v>6.5517241379310351E-2</v>
      </c>
      <c r="O69" s="4" t="str">
        <f>IFERROR(_xlfn.XLOOKUP(A69,Samhällsplanering!$A:$A,Samhällsplanering!$B:$B),"")</f>
        <v>Ja</v>
      </c>
      <c r="P69" s="4">
        <f t="shared" si="17"/>
        <v>1</v>
      </c>
    </row>
    <row r="70" spans="1:16" x14ac:dyDescent="0.35">
      <c r="A70" s="4" t="s">
        <v>139</v>
      </c>
      <c r="B70" s="10" t="s">
        <v>80</v>
      </c>
      <c r="C70" s="29">
        <f t="shared" si="9"/>
        <v>69</v>
      </c>
      <c r="D70" s="32" t="str">
        <f t="shared" si="10"/>
        <v>plats 69</v>
      </c>
      <c r="E70" s="26">
        <f t="shared" si="11"/>
        <v>407</v>
      </c>
      <c r="F70" s="35">
        <f t="shared" si="12"/>
        <v>2.4</v>
      </c>
      <c r="G70" s="13">
        <v>1.7715617715617717E-2</v>
      </c>
      <c r="H70" s="4">
        <v>141</v>
      </c>
      <c r="I70" s="4">
        <f t="shared" si="13"/>
        <v>0.48620689655172411</v>
      </c>
      <c r="J70" s="33">
        <f>IFERROR(_xlfn.NUMBERVALUE(_xlfn.XLOOKUP($A70,Klimatanpassning!$A:$A,Klimatanpassning!$B:$B)),"")</f>
        <v>124</v>
      </c>
      <c r="K70" s="4">
        <f t="shared" si="14"/>
        <v>0.42758620689655175</v>
      </c>
      <c r="L70" s="23">
        <v>0.44368188742128534</v>
      </c>
      <c r="M70" s="4">
        <f t="shared" si="15"/>
        <v>141</v>
      </c>
      <c r="N70" s="4">
        <f t="shared" si="16"/>
        <v>0.48620689655172411</v>
      </c>
      <c r="O70" s="4" t="str">
        <f>IFERROR(_xlfn.XLOOKUP(A70,Samhällsplanering!$A:$A,Samhällsplanering!$B:$B),"")</f>
        <v>Ja</v>
      </c>
      <c r="P70" s="4">
        <f t="shared" si="17"/>
        <v>1</v>
      </c>
    </row>
    <row r="71" spans="1:16" x14ac:dyDescent="0.35">
      <c r="A71" s="4" t="s">
        <v>298</v>
      </c>
      <c r="B71" s="10" t="s">
        <v>142</v>
      </c>
      <c r="C71" s="29">
        <f t="shared" si="9"/>
        <v>69</v>
      </c>
      <c r="D71" s="32" t="str">
        <f t="shared" si="10"/>
        <v>plats 69</v>
      </c>
      <c r="E71" s="26">
        <f t="shared" si="11"/>
        <v>407</v>
      </c>
      <c r="F71" s="35">
        <f t="shared" si="12"/>
        <v>2.4</v>
      </c>
      <c r="G71" s="13">
        <v>3.4498980711933511E-2</v>
      </c>
      <c r="H71" s="4">
        <v>260</v>
      </c>
      <c r="I71" s="4">
        <f t="shared" si="13"/>
        <v>0.89655172413793105</v>
      </c>
      <c r="J71" s="33">
        <f>IFERROR(_xlfn.NUMBERVALUE(_xlfn.XLOOKUP($A71,Klimatanpassning!$A:$A,Klimatanpassning!$B:$B)),"")</f>
        <v>96</v>
      </c>
      <c r="K71" s="4">
        <f t="shared" si="14"/>
        <v>0.33103448275862069</v>
      </c>
      <c r="L71" s="23">
        <v>0.60090296137875487</v>
      </c>
      <c r="M71" s="4">
        <f t="shared" si="15"/>
        <v>50</v>
      </c>
      <c r="N71" s="4">
        <f t="shared" si="16"/>
        <v>0.17241379310344829</v>
      </c>
      <c r="O71" s="4" t="str">
        <f>IFERROR(_xlfn.XLOOKUP(A71,Samhällsplanering!$A:$A,Samhällsplanering!$B:$B),"")</f>
        <v>Ja</v>
      </c>
      <c r="P71" s="4">
        <f t="shared" si="17"/>
        <v>1</v>
      </c>
    </row>
    <row r="72" spans="1:16" x14ac:dyDescent="0.35">
      <c r="A72" s="4" t="s">
        <v>289</v>
      </c>
      <c r="B72" s="10" t="s">
        <v>47</v>
      </c>
      <c r="C72" s="29">
        <f t="shared" si="9"/>
        <v>71</v>
      </c>
      <c r="D72" s="32" t="str">
        <f t="shared" si="10"/>
        <v>plats 71</v>
      </c>
      <c r="E72" s="26">
        <f t="shared" si="11"/>
        <v>409</v>
      </c>
      <c r="F72" s="35">
        <f t="shared" si="12"/>
        <v>2.4068965517241381</v>
      </c>
      <c r="G72" s="13">
        <v>2.4366589889683599E-2</v>
      </c>
      <c r="H72" s="4">
        <v>223</v>
      </c>
      <c r="I72" s="4">
        <f t="shared" si="13"/>
        <v>0.76896551724137929</v>
      </c>
      <c r="J72" s="33">
        <f>IFERROR(_xlfn.NUMBERVALUE(_xlfn.XLOOKUP($A72,Klimatanpassning!$A:$A,Klimatanpassning!$B:$B)),"")</f>
        <v>31</v>
      </c>
      <c r="K72" s="4">
        <f t="shared" si="14"/>
        <v>0.10689655172413794</v>
      </c>
      <c r="L72" s="23">
        <v>0.42075002350520568</v>
      </c>
      <c r="M72" s="4">
        <f t="shared" si="15"/>
        <v>154</v>
      </c>
      <c r="N72" s="4">
        <f t="shared" si="16"/>
        <v>0.53103448275862064</v>
      </c>
      <c r="O72" s="4" t="str">
        <f>IFERROR(_xlfn.XLOOKUP(A72,Samhällsplanering!$A:$A,Samhällsplanering!$B:$B),"")</f>
        <v>Ja</v>
      </c>
      <c r="P72" s="4">
        <f t="shared" si="17"/>
        <v>1</v>
      </c>
    </row>
    <row r="73" spans="1:16" x14ac:dyDescent="0.35">
      <c r="A73" s="4" t="s">
        <v>254</v>
      </c>
      <c r="B73" s="10" t="s">
        <v>142</v>
      </c>
      <c r="C73" s="29">
        <f t="shared" si="9"/>
        <v>72</v>
      </c>
      <c r="D73" s="32" t="str">
        <f t="shared" si="10"/>
        <v>plats 72</v>
      </c>
      <c r="E73" s="26">
        <f t="shared" si="11"/>
        <v>412</v>
      </c>
      <c r="F73" s="35">
        <f t="shared" si="12"/>
        <v>2.4172413793103447</v>
      </c>
      <c r="G73" s="13">
        <v>5.202135106755338E-2</v>
      </c>
      <c r="H73" s="4">
        <v>277</v>
      </c>
      <c r="I73" s="4">
        <f t="shared" si="13"/>
        <v>0.95517241379310347</v>
      </c>
      <c r="J73" s="33">
        <f>IFERROR(_xlfn.NUMBERVALUE(_xlfn.XLOOKUP($A73,Klimatanpassning!$A:$A,Klimatanpassning!$B:$B)),"")</f>
        <v>26</v>
      </c>
      <c r="K73" s="4">
        <f t="shared" si="14"/>
        <v>8.9655172413793102E-2</v>
      </c>
      <c r="L73" s="23">
        <v>0.49695055312765779</v>
      </c>
      <c r="M73" s="4">
        <f t="shared" si="15"/>
        <v>108</v>
      </c>
      <c r="N73" s="4">
        <f t="shared" si="16"/>
        <v>0.3724137931034483</v>
      </c>
      <c r="O73" s="4" t="str">
        <f>IFERROR(_xlfn.XLOOKUP(A73,Samhällsplanering!$A:$A,Samhällsplanering!$B:$B),"")</f>
        <v>Ja</v>
      </c>
      <c r="P73" s="4">
        <f t="shared" si="17"/>
        <v>1</v>
      </c>
    </row>
    <row r="74" spans="1:16" x14ac:dyDescent="0.35">
      <c r="A74" s="4" t="s">
        <v>136</v>
      </c>
      <c r="B74" s="10" t="s">
        <v>137</v>
      </c>
      <c r="C74" s="29">
        <f t="shared" si="9"/>
        <v>73</v>
      </c>
      <c r="D74" s="32" t="str">
        <f t="shared" si="10"/>
        <v>plats 73</v>
      </c>
      <c r="E74" s="26">
        <f t="shared" si="11"/>
        <v>416</v>
      </c>
      <c r="F74" s="35">
        <f t="shared" si="12"/>
        <v>2.431034482758621</v>
      </c>
      <c r="G74" s="13">
        <v>2.4050803945412782E-2</v>
      </c>
      <c r="H74" s="4">
        <v>220</v>
      </c>
      <c r="I74" s="4">
        <f t="shared" si="13"/>
        <v>0.75862068965517238</v>
      </c>
      <c r="J74" s="33">
        <f>IFERROR(_xlfn.NUMBERVALUE(_xlfn.XLOOKUP($A74,Klimatanpassning!$A:$A,Klimatanpassning!$B:$B)),"")</f>
        <v>76</v>
      </c>
      <c r="K74" s="4">
        <f t="shared" si="14"/>
        <v>0.2620689655172414</v>
      </c>
      <c r="L74" s="23">
        <v>0.48102939180368731</v>
      </c>
      <c r="M74" s="4">
        <f t="shared" si="15"/>
        <v>119</v>
      </c>
      <c r="N74" s="4">
        <f t="shared" si="16"/>
        <v>0.41034482758620688</v>
      </c>
      <c r="O74" s="4" t="str">
        <f>IFERROR(_xlfn.XLOOKUP(A74,Samhällsplanering!$A:$A,Samhällsplanering!$B:$B),"")</f>
        <v>Ja</v>
      </c>
      <c r="P74" s="4">
        <f t="shared" si="17"/>
        <v>1</v>
      </c>
    </row>
    <row r="75" spans="1:16" x14ac:dyDescent="0.35">
      <c r="A75" s="4" t="s">
        <v>212</v>
      </c>
      <c r="B75" s="10" t="s">
        <v>30</v>
      </c>
      <c r="C75" s="29">
        <f t="shared" si="9"/>
        <v>74</v>
      </c>
      <c r="D75" s="32" t="str">
        <f t="shared" si="10"/>
        <v>plats 74</v>
      </c>
      <c r="E75" s="26">
        <f t="shared" si="11"/>
        <v>417</v>
      </c>
      <c r="F75" s="35">
        <f t="shared" si="12"/>
        <v>2.4344827586206899</v>
      </c>
      <c r="G75" s="13">
        <v>1.6928864569083449E-2</v>
      </c>
      <c r="H75" s="4">
        <v>127</v>
      </c>
      <c r="I75" s="4">
        <f t="shared" si="13"/>
        <v>0.43793103448275861</v>
      </c>
      <c r="J75" s="33">
        <f>IFERROR(_xlfn.NUMBERVALUE(_xlfn.XLOOKUP($A75,Klimatanpassning!$A:$A,Klimatanpassning!$B:$B)),"")</f>
        <v>26</v>
      </c>
      <c r="K75" s="4">
        <f t="shared" si="14"/>
        <v>8.9655172413793102E-2</v>
      </c>
      <c r="L75" s="23">
        <v>0.26199173549024013</v>
      </c>
      <c r="M75" s="4">
        <f t="shared" si="15"/>
        <v>263</v>
      </c>
      <c r="N75" s="4">
        <f t="shared" si="16"/>
        <v>0.90689655172413797</v>
      </c>
      <c r="O75" s="4" t="str">
        <f>IFERROR(_xlfn.XLOOKUP(A75,Samhällsplanering!$A:$A,Samhällsplanering!$B:$B),"")</f>
        <v>Ja</v>
      </c>
      <c r="P75" s="4">
        <f t="shared" si="17"/>
        <v>1</v>
      </c>
    </row>
    <row r="76" spans="1:16" x14ac:dyDescent="0.35">
      <c r="A76" s="4" t="s">
        <v>159</v>
      </c>
      <c r="B76" s="10" t="s">
        <v>52</v>
      </c>
      <c r="C76" s="29">
        <f t="shared" si="9"/>
        <v>75</v>
      </c>
      <c r="D76" s="32" t="str">
        <f t="shared" si="10"/>
        <v>plats 75</v>
      </c>
      <c r="E76" s="26">
        <f t="shared" si="11"/>
        <v>421</v>
      </c>
      <c r="F76" s="35">
        <f t="shared" si="12"/>
        <v>2.4482758620689653</v>
      </c>
      <c r="G76" s="13">
        <v>0.1509174941655608</v>
      </c>
      <c r="H76" s="4">
        <v>290</v>
      </c>
      <c r="I76" s="4">
        <f t="shared" si="13"/>
        <v>1</v>
      </c>
      <c r="J76" s="33">
        <f>IFERROR(_xlfn.NUMBERVALUE(_xlfn.XLOOKUP($A76,Klimatanpassning!$A:$A,Klimatanpassning!$B:$B)),"")</f>
        <v>4</v>
      </c>
      <c r="K76" s="4">
        <f t="shared" si="14"/>
        <v>1.3793103448275862E-2</v>
      </c>
      <c r="L76" s="23">
        <v>0.46084737699503026</v>
      </c>
      <c r="M76" s="4">
        <f t="shared" si="15"/>
        <v>126</v>
      </c>
      <c r="N76" s="4">
        <f t="shared" si="16"/>
        <v>0.43448275862068964</v>
      </c>
      <c r="O76" s="4" t="str">
        <f>IFERROR(_xlfn.XLOOKUP(A76,Samhällsplanering!$A:$A,Samhällsplanering!$B:$B),"")</f>
        <v>Ja</v>
      </c>
      <c r="P76" s="4">
        <f t="shared" si="17"/>
        <v>1</v>
      </c>
    </row>
    <row r="77" spans="1:16" x14ac:dyDescent="0.35">
      <c r="A77" s="4" t="s">
        <v>221</v>
      </c>
      <c r="B77" s="10" t="s">
        <v>137</v>
      </c>
      <c r="C77" s="29">
        <f t="shared" si="9"/>
        <v>76</v>
      </c>
      <c r="D77" s="32" t="str">
        <f t="shared" si="10"/>
        <v>plats 76</v>
      </c>
      <c r="E77" s="26">
        <f t="shared" si="11"/>
        <v>424</v>
      </c>
      <c r="F77" s="35">
        <f t="shared" si="12"/>
        <v>2.4586206896551723</v>
      </c>
      <c r="G77" s="13">
        <v>2.1104625056129322E-2</v>
      </c>
      <c r="H77" s="4">
        <v>189</v>
      </c>
      <c r="I77" s="4">
        <f t="shared" si="13"/>
        <v>0.65172413793103445</v>
      </c>
      <c r="J77" s="33">
        <f>IFERROR(_xlfn.NUMBERVALUE(_xlfn.XLOOKUP($A77,Klimatanpassning!$A:$A,Klimatanpassning!$B:$B)),"")</f>
        <v>148</v>
      </c>
      <c r="K77" s="4">
        <f t="shared" si="14"/>
        <v>0.51034482758620692</v>
      </c>
      <c r="L77" s="23">
        <v>0.52925446013941368</v>
      </c>
      <c r="M77" s="4">
        <f t="shared" si="15"/>
        <v>86</v>
      </c>
      <c r="N77" s="4">
        <f t="shared" si="16"/>
        <v>0.29655172413793102</v>
      </c>
      <c r="O77" s="4" t="str">
        <f>IFERROR(_xlfn.XLOOKUP(A77,Samhällsplanering!$A:$A,Samhällsplanering!$B:$B),"")</f>
        <v>Ja</v>
      </c>
      <c r="P77" s="4">
        <f t="shared" si="17"/>
        <v>1</v>
      </c>
    </row>
    <row r="78" spans="1:16" x14ac:dyDescent="0.35">
      <c r="A78" s="4" t="s">
        <v>252</v>
      </c>
      <c r="B78" s="10" t="s">
        <v>47</v>
      </c>
      <c r="C78" s="29">
        <f t="shared" si="9"/>
        <v>77</v>
      </c>
      <c r="D78" s="32" t="str">
        <f t="shared" si="10"/>
        <v>plats 77</v>
      </c>
      <c r="E78" s="26">
        <f t="shared" si="11"/>
        <v>429</v>
      </c>
      <c r="F78" s="35">
        <f t="shared" si="12"/>
        <v>2.4758620689655171</v>
      </c>
      <c r="G78" s="13">
        <v>2.6339918312911562E-2</v>
      </c>
      <c r="H78" s="4">
        <v>235</v>
      </c>
      <c r="I78" s="4">
        <f t="shared" si="13"/>
        <v>0.81034482758620685</v>
      </c>
      <c r="J78" s="33">
        <f>IFERROR(_xlfn.NUMBERVALUE(_xlfn.XLOOKUP($A78,Klimatanpassning!$A:$A,Klimatanpassning!$B:$B)),"")</f>
        <v>31</v>
      </c>
      <c r="K78" s="4">
        <f t="shared" si="14"/>
        <v>0.10689655172413794</v>
      </c>
      <c r="L78" s="23">
        <v>0.41360984365831416</v>
      </c>
      <c r="M78" s="4">
        <f t="shared" si="15"/>
        <v>162</v>
      </c>
      <c r="N78" s="4">
        <f t="shared" si="16"/>
        <v>0.55862068965517242</v>
      </c>
      <c r="O78" s="4" t="str">
        <f>IFERROR(_xlfn.XLOOKUP(A78,Samhällsplanering!$A:$A,Samhällsplanering!$B:$B),"")</f>
        <v>Ja</v>
      </c>
      <c r="P78" s="4">
        <f t="shared" si="17"/>
        <v>1</v>
      </c>
    </row>
    <row r="79" spans="1:16" x14ac:dyDescent="0.35">
      <c r="A79" s="4" t="s">
        <v>279</v>
      </c>
      <c r="B79" s="10" t="s">
        <v>142</v>
      </c>
      <c r="C79" s="29">
        <f t="shared" si="9"/>
        <v>78</v>
      </c>
      <c r="D79" s="32" t="str">
        <f t="shared" si="10"/>
        <v>plats 78</v>
      </c>
      <c r="E79" s="26">
        <f t="shared" si="11"/>
        <v>430</v>
      </c>
      <c r="F79" s="35">
        <f t="shared" si="12"/>
        <v>2.4793103448275864</v>
      </c>
      <c r="G79" s="13">
        <v>4.3296089385474863E-2</v>
      </c>
      <c r="H79" s="4">
        <v>271</v>
      </c>
      <c r="I79" s="4">
        <f t="shared" si="13"/>
        <v>0.93448275862068964</v>
      </c>
      <c r="J79" s="33">
        <f>IFERROR(_xlfn.NUMBERVALUE(_xlfn.XLOOKUP($A79,Klimatanpassning!$A:$A,Klimatanpassning!$B:$B)),"")</f>
        <v>46</v>
      </c>
      <c r="K79" s="4">
        <f t="shared" si="14"/>
        <v>0.15862068965517243</v>
      </c>
      <c r="L79" s="23">
        <v>0.49053380377002659</v>
      </c>
      <c r="M79" s="4">
        <f t="shared" si="15"/>
        <v>112</v>
      </c>
      <c r="N79" s="4">
        <f t="shared" si="16"/>
        <v>0.38620689655172413</v>
      </c>
      <c r="O79" s="4" t="str">
        <f>IFERROR(_xlfn.XLOOKUP(A79,Samhällsplanering!$A:$A,Samhällsplanering!$B:$B),"")</f>
        <v>Ja</v>
      </c>
      <c r="P79" s="4">
        <f t="shared" si="17"/>
        <v>1</v>
      </c>
    </row>
    <row r="80" spans="1:16" x14ac:dyDescent="0.35">
      <c r="A80" s="4" t="s">
        <v>261</v>
      </c>
      <c r="B80" s="10" t="s">
        <v>142</v>
      </c>
      <c r="C80" s="29">
        <f t="shared" si="9"/>
        <v>79</v>
      </c>
      <c r="D80" s="32" t="str">
        <f t="shared" si="10"/>
        <v>plats 79</v>
      </c>
      <c r="E80" s="26">
        <f t="shared" si="11"/>
        <v>434</v>
      </c>
      <c r="F80" s="35">
        <f t="shared" si="12"/>
        <v>2.4931034482758623</v>
      </c>
      <c r="G80" s="13">
        <v>5.2585451358457491E-2</v>
      </c>
      <c r="H80" s="4">
        <v>278</v>
      </c>
      <c r="I80" s="4">
        <f t="shared" si="13"/>
        <v>0.95862068965517244</v>
      </c>
      <c r="J80" s="33">
        <f>IFERROR(_xlfn.NUMBERVALUE(_xlfn.XLOOKUP($A80,Klimatanpassning!$A:$A,Klimatanpassning!$B:$B)),"")</f>
        <v>12</v>
      </c>
      <c r="K80" s="4">
        <f t="shared" si="14"/>
        <v>4.1379310344827586E-2</v>
      </c>
      <c r="L80" s="23">
        <v>0.44148435001640918</v>
      </c>
      <c r="M80" s="4">
        <f t="shared" si="15"/>
        <v>143</v>
      </c>
      <c r="N80" s="4">
        <f t="shared" si="16"/>
        <v>0.49310344827586206</v>
      </c>
      <c r="O80" s="4" t="str">
        <f>IFERROR(_xlfn.XLOOKUP(A80,Samhällsplanering!$A:$A,Samhällsplanering!$B:$B),"")</f>
        <v>Ja</v>
      </c>
      <c r="P80" s="4">
        <f t="shared" si="17"/>
        <v>1</v>
      </c>
    </row>
    <row r="81" spans="1:16" x14ac:dyDescent="0.35">
      <c r="A81" s="4" t="s">
        <v>189</v>
      </c>
      <c r="B81" s="10" t="s">
        <v>20</v>
      </c>
      <c r="C81" s="29">
        <f t="shared" si="9"/>
        <v>80</v>
      </c>
      <c r="D81" s="32" t="str">
        <f t="shared" si="10"/>
        <v>plats 80</v>
      </c>
      <c r="E81" s="26">
        <f t="shared" si="11"/>
        <v>441</v>
      </c>
      <c r="F81" s="35">
        <f t="shared" si="12"/>
        <v>2.5172413793103448</v>
      </c>
      <c r="G81" s="13">
        <v>4.1195476575121161E-2</v>
      </c>
      <c r="H81" s="4">
        <v>269</v>
      </c>
      <c r="I81" s="4">
        <f t="shared" si="13"/>
        <v>0.92758620689655169</v>
      </c>
      <c r="J81" s="33">
        <f>IFERROR(_xlfn.NUMBERVALUE(_xlfn.XLOOKUP($A81,Klimatanpassning!$A:$A,Klimatanpassning!$B:$B)),"")</f>
        <v>68</v>
      </c>
      <c r="K81" s="4">
        <f t="shared" si="14"/>
        <v>0.23448275862068965</v>
      </c>
      <c r="L81" s="23">
        <v>0.50674994381618033</v>
      </c>
      <c r="M81" s="4">
        <f t="shared" si="15"/>
        <v>103</v>
      </c>
      <c r="N81" s="4">
        <f t="shared" si="16"/>
        <v>0.35517241379310344</v>
      </c>
      <c r="O81" s="4" t="str">
        <f>IFERROR(_xlfn.XLOOKUP(A81,Samhällsplanering!$A:$A,Samhällsplanering!$B:$B),"")</f>
        <v>Ja</v>
      </c>
      <c r="P81" s="4">
        <f t="shared" si="17"/>
        <v>1</v>
      </c>
    </row>
    <row r="82" spans="1:16" x14ac:dyDescent="0.35">
      <c r="A82" s="4" t="s">
        <v>297</v>
      </c>
      <c r="B82" s="10" t="s">
        <v>142</v>
      </c>
      <c r="C82" s="29">
        <f t="shared" si="9"/>
        <v>81</v>
      </c>
      <c r="D82" s="32" t="str">
        <f t="shared" si="10"/>
        <v>plats 81</v>
      </c>
      <c r="E82" s="26">
        <f t="shared" si="11"/>
        <v>444</v>
      </c>
      <c r="F82" s="35">
        <f t="shared" si="12"/>
        <v>2.5275862068965518</v>
      </c>
      <c r="G82" s="13">
        <v>3.1150442477876107E-2</v>
      </c>
      <c r="H82" s="4">
        <v>250</v>
      </c>
      <c r="I82" s="4">
        <f t="shared" si="13"/>
        <v>0.86206896551724133</v>
      </c>
      <c r="J82" s="33">
        <f>IFERROR(_xlfn.NUMBERVALUE(_xlfn.XLOOKUP($A82,Klimatanpassning!$A:$A,Klimatanpassning!$B:$B)),"")</f>
        <v>76</v>
      </c>
      <c r="K82" s="4">
        <f t="shared" si="14"/>
        <v>0.2620689655172414</v>
      </c>
      <c r="L82" s="23">
        <v>0.48462336302873016</v>
      </c>
      <c r="M82" s="4">
        <f t="shared" si="15"/>
        <v>117</v>
      </c>
      <c r="N82" s="4">
        <f t="shared" si="16"/>
        <v>0.40344827586206894</v>
      </c>
      <c r="O82" s="4" t="str">
        <f>IFERROR(_xlfn.XLOOKUP(A82,Samhällsplanering!$A:$A,Samhällsplanering!$B:$B),"")</f>
        <v>Ja</v>
      </c>
      <c r="P82" s="4">
        <f t="shared" si="17"/>
        <v>1</v>
      </c>
    </row>
    <row r="83" spans="1:16" x14ac:dyDescent="0.35">
      <c r="A83" s="4" t="s">
        <v>220</v>
      </c>
      <c r="B83" s="10" t="s">
        <v>47</v>
      </c>
      <c r="C83" s="29">
        <f t="shared" si="9"/>
        <v>82</v>
      </c>
      <c r="D83" s="32" t="str">
        <f t="shared" si="10"/>
        <v>plats 82</v>
      </c>
      <c r="E83" s="26">
        <f t="shared" si="11"/>
        <v>446</v>
      </c>
      <c r="F83" s="35">
        <f t="shared" si="12"/>
        <v>2.5344827586206895</v>
      </c>
      <c r="G83" s="13">
        <v>1.9790176442536958E-2</v>
      </c>
      <c r="H83" s="4">
        <v>176</v>
      </c>
      <c r="I83" s="4">
        <f t="shared" si="13"/>
        <v>0.60689655172413792</v>
      </c>
      <c r="J83" s="33">
        <f>IFERROR(_xlfn.NUMBERVALUE(_xlfn.XLOOKUP($A83,Klimatanpassning!$A:$A,Klimatanpassning!$B:$B)),"")</f>
        <v>142</v>
      </c>
      <c r="K83" s="4">
        <f t="shared" si="14"/>
        <v>0.48965517241379308</v>
      </c>
      <c r="L83" s="23">
        <v>0.4594885134801035</v>
      </c>
      <c r="M83" s="4">
        <f t="shared" si="15"/>
        <v>127</v>
      </c>
      <c r="N83" s="4">
        <f t="shared" si="16"/>
        <v>0.43793103448275861</v>
      </c>
      <c r="O83" s="4" t="str">
        <f>IFERROR(_xlfn.XLOOKUP(A83,Samhällsplanering!$A:$A,Samhällsplanering!$B:$B),"")</f>
        <v>Ja</v>
      </c>
      <c r="P83" s="4">
        <f t="shared" si="17"/>
        <v>1</v>
      </c>
    </row>
    <row r="84" spans="1:16" x14ac:dyDescent="0.35">
      <c r="A84" s="4" t="s">
        <v>138</v>
      </c>
      <c r="B84" s="10" t="s">
        <v>25</v>
      </c>
      <c r="C84" s="29">
        <f t="shared" si="9"/>
        <v>83</v>
      </c>
      <c r="D84" s="32" t="str">
        <f t="shared" si="10"/>
        <v>plats 83</v>
      </c>
      <c r="E84" s="26">
        <f t="shared" si="11"/>
        <v>449</v>
      </c>
      <c r="F84" s="35">
        <f t="shared" si="12"/>
        <v>2.5448275862068965</v>
      </c>
      <c r="G84" s="13">
        <v>1.8549848942598188E-2</v>
      </c>
      <c r="H84" s="4">
        <v>157</v>
      </c>
      <c r="I84" s="4">
        <f t="shared" si="13"/>
        <v>0.54137931034482756</v>
      </c>
      <c r="J84" s="33">
        <f>IFERROR(_xlfn.NUMBERVALUE(_xlfn.XLOOKUP($A84,Klimatanpassning!$A:$A,Klimatanpassning!$B:$B)),"")</f>
        <v>118</v>
      </c>
      <c r="K84" s="4">
        <f t="shared" si="14"/>
        <v>0.40689655172413791</v>
      </c>
      <c r="L84" s="23">
        <v>0.40208285386263126</v>
      </c>
      <c r="M84" s="4">
        <f t="shared" si="15"/>
        <v>173</v>
      </c>
      <c r="N84" s="4">
        <f t="shared" si="16"/>
        <v>0.59655172413793101</v>
      </c>
      <c r="O84" s="4" t="str">
        <f>IFERROR(_xlfn.XLOOKUP(A84,Samhällsplanering!$A:$A,Samhällsplanering!$B:$B),"")</f>
        <v>Ja</v>
      </c>
      <c r="P84" s="4">
        <f t="shared" si="17"/>
        <v>1</v>
      </c>
    </row>
    <row r="85" spans="1:16" x14ac:dyDescent="0.35">
      <c r="A85" s="4" t="s">
        <v>42</v>
      </c>
      <c r="B85" s="10" t="s">
        <v>11</v>
      </c>
      <c r="C85" s="29">
        <f t="shared" si="9"/>
        <v>84</v>
      </c>
      <c r="D85" s="32" t="str">
        <f t="shared" si="10"/>
        <v>plats 84</v>
      </c>
      <c r="E85" s="26">
        <f t="shared" si="11"/>
        <v>161</v>
      </c>
      <c r="F85" s="35">
        <f t="shared" si="12"/>
        <v>2.5482758620689654</v>
      </c>
      <c r="G85" s="13">
        <v>6.6050198150594455E-3</v>
      </c>
      <c r="H85" s="4">
        <v>13</v>
      </c>
      <c r="I85" s="4">
        <f t="shared" si="13"/>
        <v>4.4827586206896551E-2</v>
      </c>
      <c r="J85" s="33">
        <f>IFERROR(_xlfn.NUMBERVALUE(_xlfn.XLOOKUP($A85,Klimatanpassning!$A:$A,Klimatanpassning!$B:$B)),"")</f>
        <v>142</v>
      </c>
      <c r="K85" s="4">
        <f t="shared" si="14"/>
        <v>0.48965517241379308</v>
      </c>
      <c r="L85" s="23">
        <v>1.0141463509340247</v>
      </c>
      <c r="M85" s="4">
        <f t="shared" si="15"/>
        <v>4</v>
      </c>
      <c r="N85" s="4">
        <f t="shared" si="16"/>
        <v>1.3793103448275862E-2</v>
      </c>
      <c r="O85" s="4" t="str">
        <f>IFERROR(_xlfn.XLOOKUP(A85,Samhällsplanering!$A:$A,Samhällsplanering!$B:$B),"")</f>
        <v>Nej</v>
      </c>
      <c r="P85" s="4">
        <f t="shared" si="17"/>
        <v>2</v>
      </c>
    </row>
    <row r="86" spans="1:16" x14ac:dyDescent="0.35">
      <c r="A86" s="4" t="s">
        <v>147</v>
      </c>
      <c r="B86" s="10" t="s">
        <v>84</v>
      </c>
      <c r="C86" s="29">
        <f t="shared" si="9"/>
        <v>85</v>
      </c>
      <c r="D86" s="32" t="str">
        <f t="shared" si="10"/>
        <v>plats 85</v>
      </c>
      <c r="E86" s="26">
        <f t="shared" si="11"/>
        <v>450</v>
      </c>
      <c r="F86" s="35">
        <f t="shared" si="12"/>
        <v>2.5482758620689658</v>
      </c>
      <c r="G86" s="13">
        <v>2.2740112994350282E-2</v>
      </c>
      <c r="H86" s="4">
        <v>208</v>
      </c>
      <c r="I86" s="4">
        <f t="shared" si="13"/>
        <v>0.71724137931034482</v>
      </c>
      <c r="J86" s="33">
        <v>195</v>
      </c>
      <c r="K86" s="4">
        <f t="shared" si="14"/>
        <v>0.67241379310344829</v>
      </c>
      <c r="L86" s="23">
        <v>0.61261970405490718</v>
      </c>
      <c r="M86" s="4">
        <f t="shared" si="15"/>
        <v>46</v>
      </c>
      <c r="N86" s="4">
        <f t="shared" si="16"/>
        <v>0.15862068965517243</v>
      </c>
      <c r="O86" s="4" t="str">
        <f>IFERROR(_xlfn.XLOOKUP(A86,Samhällsplanering!$A:$A,Samhällsplanering!$B:$B),"")</f>
        <v>Ja</v>
      </c>
      <c r="P86" s="4">
        <f t="shared" si="17"/>
        <v>1</v>
      </c>
    </row>
    <row r="87" spans="1:16" x14ac:dyDescent="0.35">
      <c r="A87" s="4" t="s">
        <v>251</v>
      </c>
      <c r="B87" s="10" t="s">
        <v>84</v>
      </c>
      <c r="C87" s="29">
        <f t="shared" si="9"/>
        <v>86</v>
      </c>
      <c r="D87" s="32" t="str">
        <f t="shared" si="10"/>
        <v>plats 86</v>
      </c>
      <c r="E87" s="26">
        <f t="shared" si="11"/>
        <v>451</v>
      </c>
      <c r="F87" s="35">
        <f t="shared" si="12"/>
        <v>2.5517241379310347</v>
      </c>
      <c r="G87" s="13">
        <v>2.932622394571013E-2</v>
      </c>
      <c r="H87" s="4">
        <v>247</v>
      </c>
      <c r="I87" s="4">
        <f t="shared" si="13"/>
        <v>0.85172413793103452</v>
      </c>
      <c r="J87" s="33">
        <f>IFERROR(_xlfn.NUMBERVALUE(_xlfn.XLOOKUP($A87,Klimatanpassning!$A:$A,Klimatanpassning!$B:$B)),"")</f>
        <v>1</v>
      </c>
      <c r="K87" s="4">
        <f t="shared" si="14"/>
        <v>3.4482758620689655E-3</v>
      </c>
      <c r="L87" s="23">
        <v>0.36804744976702486</v>
      </c>
      <c r="M87" s="4">
        <f t="shared" si="15"/>
        <v>202</v>
      </c>
      <c r="N87" s="4">
        <f t="shared" si="16"/>
        <v>0.69655172413793098</v>
      </c>
      <c r="O87" s="4" t="str">
        <f>IFERROR(_xlfn.XLOOKUP(A87,Samhällsplanering!$A:$A,Samhällsplanering!$B:$B),"")</f>
        <v>Ja</v>
      </c>
      <c r="P87" s="4">
        <f t="shared" si="17"/>
        <v>1</v>
      </c>
    </row>
    <row r="88" spans="1:16" x14ac:dyDescent="0.35">
      <c r="A88" s="4" t="s">
        <v>100</v>
      </c>
      <c r="B88" s="10" t="s">
        <v>52</v>
      </c>
      <c r="C88" s="29">
        <f t="shared" si="9"/>
        <v>87</v>
      </c>
      <c r="D88" s="32" t="str">
        <f t="shared" si="10"/>
        <v>plats 87</v>
      </c>
      <c r="E88" s="26">
        <f t="shared" si="11"/>
        <v>454</v>
      </c>
      <c r="F88" s="35">
        <f t="shared" si="12"/>
        <v>2.5620689655172413</v>
      </c>
      <c r="G88" s="13">
        <v>1.3009210901148989E-2</v>
      </c>
      <c r="H88" s="4">
        <v>71</v>
      </c>
      <c r="I88" s="4">
        <f t="shared" si="13"/>
        <v>0.24482758620689654</v>
      </c>
      <c r="J88" s="33">
        <f>IFERROR(_xlfn.NUMBERVALUE(_xlfn.XLOOKUP($A88,Klimatanpassning!$A:$A,Klimatanpassning!$B:$B)),"")</f>
        <v>145</v>
      </c>
      <c r="K88" s="4">
        <f t="shared" si="14"/>
        <v>0.5</v>
      </c>
      <c r="L88" s="23">
        <v>0.32679049433498697</v>
      </c>
      <c r="M88" s="4">
        <f t="shared" si="15"/>
        <v>237</v>
      </c>
      <c r="N88" s="4">
        <f t="shared" si="16"/>
        <v>0.8172413793103448</v>
      </c>
      <c r="O88" s="4" t="str">
        <f>IFERROR(_xlfn.XLOOKUP(A88,Samhällsplanering!$A:$A,Samhällsplanering!$B:$B),"")</f>
        <v>Ja</v>
      </c>
      <c r="P88" s="4">
        <f t="shared" si="17"/>
        <v>1</v>
      </c>
    </row>
    <row r="89" spans="1:16" x14ac:dyDescent="0.35">
      <c r="A89" s="4" t="s">
        <v>284</v>
      </c>
      <c r="B89" s="10" t="s">
        <v>47</v>
      </c>
      <c r="C89" s="29">
        <f t="shared" si="9"/>
        <v>88</v>
      </c>
      <c r="D89" s="32" t="str">
        <f t="shared" si="10"/>
        <v>plats 88</v>
      </c>
      <c r="E89" s="26">
        <f t="shared" si="11"/>
        <v>455</v>
      </c>
      <c r="F89" s="35">
        <f t="shared" si="12"/>
        <v>2.5655172413793106</v>
      </c>
      <c r="G89" s="13">
        <v>1.9260269302880519E-2</v>
      </c>
      <c r="H89" s="4">
        <v>167</v>
      </c>
      <c r="I89" s="4">
        <f t="shared" si="13"/>
        <v>0.57586206896551728</v>
      </c>
      <c r="J89" s="33">
        <f>IFERROR(_xlfn.NUMBERVALUE(_xlfn.XLOOKUP($A89,Klimatanpassning!$A:$A,Klimatanpassning!$B:$B)),"")</f>
        <v>107</v>
      </c>
      <c r="K89" s="4">
        <f t="shared" si="14"/>
        <v>0.36896551724137933</v>
      </c>
      <c r="L89" s="23">
        <v>0.3983718941296186</v>
      </c>
      <c r="M89" s="4">
        <f t="shared" si="15"/>
        <v>180</v>
      </c>
      <c r="N89" s="4">
        <f t="shared" si="16"/>
        <v>0.62068965517241381</v>
      </c>
      <c r="O89" s="4" t="str">
        <f>IFERROR(_xlfn.XLOOKUP(A89,Samhällsplanering!$A:$A,Samhällsplanering!$B:$B),"")</f>
        <v>Ja</v>
      </c>
      <c r="P89" s="4">
        <f t="shared" si="17"/>
        <v>1</v>
      </c>
    </row>
    <row r="90" spans="1:16" x14ac:dyDescent="0.35">
      <c r="A90" s="4" t="s">
        <v>246</v>
      </c>
      <c r="B90" s="10" t="s">
        <v>34</v>
      </c>
      <c r="C90" s="29">
        <f t="shared" si="9"/>
        <v>89</v>
      </c>
      <c r="D90" s="32" t="str">
        <f t="shared" si="10"/>
        <v>plats 89</v>
      </c>
      <c r="E90" s="26">
        <f t="shared" si="11"/>
        <v>456</v>
      </c>
      <c r="F90" s="35">
        <f t="shared" si="12"/>
        <v>2.5689655172413794</v>
      </c>
      <c r="G90" s="13">
        <v>1.7241379310344827E-2</v>
      </c>
      <c r="H90" s="4">
        <v>135</v>
      </c>
      <c r="I90" s="4">
        <f t="shared" si="13"/>
        <v>0.46551724137931033</v>
      </c>
      <c r="J90" s="33">
        <f>IFERROR(_xlfn.NUMBERVALUE(_xlfn.XLOOKUP($A90,Klimatanpassning!$A:$A,Klimatanpassning!$B:$B)),"")</f>
        <v>107</v>
      </c>
      <c r="K90" s="4">
        <f t="shared" si="14"/>
        <v>0.36896551724137933</v>
      </c>
      <c r="L90" s="23">
        <v>0.35485968526185535</v>
      </c>
      <c r="M90" s="4">
        <f t="shared" si="15"/>
        <v>213</v>
      </c>
      <c r="N90" s="4">
        <f t="shared" si="16"/>
        <v>0.73448275862068968</v>
      </c>
      <c r="O90" s="4" t="str">
        <f>IFERROR(_xlfn.XLOOKUP(A90,Samhällsplanering!$A:$A,Samhällsplanering!$B:$B),"")</f>
        <v>Ja</v>
      </c>
      <c r="P90" s="4">
        <f t="shared" si="17"/>
        <v>1</v>
      </c>
    </row>
    <row r="91" spans="1:16" x14ac:dyDescent="0.35">
      <c r="A91" s="4" t="s">
        <v>158</v>
      </c>
      <c r="B91" s="10" t="s">
        <v>58</v>
      </c>
      <c r="C91" s="29">
        <f t="shared" si="9"/>
        <v>90</v>
      </c>
      <c r="D91" s="32" t="str">
        <f t="shared" si="10"/>
        <v>plats 90</v>
      </c>
      <c r="E91" s="26">
        <f t="shared" si="11"/>
        <v>459</v>
      </c>
      <c r="F91" s="35">
        <f t="shared" si="12"/>
        <v>2.5793103448275865</v>
      </c>
      <c r="G91" s="13">
        <v>1.5292897874546397E-2</v>
      </c>
      <c r="H91" s="4">
        <v>99</v>
      </c>
      <c r="I91" s="4">
        <f t="shared" si="13"/>
        <v>0.3413793103448276</v>
      </c>
      <c r="J91" s="33">
        <v>195</v>
      </c>
      <c r="K91" s="4">
        <f t="shared" si="14"/>
        <v>0.67241379310344829</v>
      </c>
      <c r="L91" s="23">
        <v>0.41275798470754588</v>
      </c>
      <c r="M91" s="4">
        <f t="shared" si="15"/>
        <v>164</v>
      </c>
      <c r="N91" s="4">
        <f t="shared" si="16"/>
        <v>0.56551724137931036</v>
      </c>
      <c r="O91" s="4" t="str">
        <f>IFERROR(_xlfn.XLOOKUP(A91,Samhällsplanering!$A:$A,Samhällsplanering!$B:$B),"")</f>
        <v>Ja</v>
      </c>
      <c r="P91" s="4">
        <f t="shared" si="17"/>
        <v>1</v>
      </c>
    </row>
    <row r="92" spans="1:16" x14ac:dyDescent="0.35">
      <c r="A92" s="4" t="s">
        <v>228</v>
      </c>
      <c r="B92" s="10" t="s">
        <v>34</v>
      </c>
      <c r="C92" s="29">
        <f t="shared" si="9"/>
        <v>91</v>
      </c>
      <c r="D92" s="32" t="str">
        <f t="shared" si="10"/>
        <v>plats 91</v>
      </c>
      <c r="E92" s="26">
        <f t="shared" si="11"/>
        <v>460</v>
      </c>
      <c r="F92" s="35">
        <f t="shared" si="12"/>
        <v>2.5827586206896553</v>
      </c>
      <c r="G92" s="13">
        <v>1.8632234185733513E-2</v>
      </c>
      <c r="H92" s="4">
        <v>158</v>
      </c>
      <c r="I92" s="4">
        <f t="shared" si="13"/>
        <v>0.54482758620689653</v>
      </c>
      <c r="J92" s="33">
        <f>IFERROR(_xlfn.NUMBERVALUE(_xlfn.XLOOKUP($A92,Klimatanpassning!$A:$A,Klimatanpassning!$B:$B)),"")</f>
        <v>49</v>
      </c>
      <c r="K92" s="4">
        <f t="shared" si="14"/>
        <v>0.16896551724137931</v>
      </c>
      <c r="L92" s="23">
        <v>0.29174857529559101</v>
      </c>
      <c r="M92" s="4">
        <f t="shared" si="15"/>
        <v>252</v>
      </c>
      <c r="N92" s="4">
        <f t="shared" si="16"/>
        <v>0.86896551724137927</v>
      </c>
      <c r="O92" s="4" t="str">
        <f>IFERROR(_xlfn.XLOOKUP(A92,Samhällsplanering!$A:$A,Samhällsplanering!$B:$B),"")</f>
        <v>Ja</v>
      </c>
      <c r="P92" s="4">
        <f t="shared" si="17"/>
        <v>1</v>
      </c>
    </row>
    <row r="93" spans="1:16" x14ac:dyDescent="0.35">
      <c r="A93" s="4" t="s">
        <v>232</v>
      </c>
      <c r="B93" s="10" t="s">
        <v>47</v>
      </c>
      <c r="C93" s="29">
        <f t="shared" si="9"/>
        <v>91</v>
      </c>
      <c r="D93" s="32" t="str">
        <f t="shared" si="10"/>
        <v>plats 91</v>
      </c>
      <c r="E93" s="26">
        <f t="shared" si="11"/>
        <v>460</v>
      </c>
      <c r="F93" s="35">
        <f t="shared" si="12"/>
        <v>2.5827586206896553</v>
      </c>
      <c r="G93" s="13">
        <v>2.5874051106596813E-2</v>
      </c>
      <c r="H93" s="4">
        <v>231</v>
      </c>
      <c r="I93" s="4">
        <f t="shared" si="13"/>
        <v>0.79655172413793107</v>
      </c>
      <c r="J93" s="33">
        <f>IFERROR(_xlfn.NUMBERVALUE(_xlfn.XLOOKUP($A93,Klimatanpassning!$A:$A,Klimatanpassning!$B:$B)),"")</f>
        <v>88</v>
      </c>
      <c r="K93" s="4">
        <f t="shared" si="14"/>
        <v>0.30344827586206896</v>
      </c>
      <c r="L93" s="23">
        <v>0.44475046946204916</v>
      </c>
      <c r="M93" s="4">
        <f t="shared" si="15"/>
        <v>140</v>
      </c>
      <c r="N93" s="4">
        <f t="shared" si="16"/>
        <v>0.48275862068965519</v>
      </c>
      <c r="O93" s="4" t="str">
        <f>IFERROR(_xlfn.XLOOKUP(A93,Samhällsplanering!$A:$A,Samhällsplanering!$B:$B),"")</f>
        <v>Ja</v>
      </c>
      <c r="P93" s="4">
        <f t="shared" si="17"/>
        <v>1</v>
      </c>
    </row>
    <row r="94" spans="1:16" x14ac:dyDescent="0.35">
      <c r="A94" s="4" t="s">
        <v>135</v>
      </c>
      <c r="B94" s="10" t="s">
        <v>45</v>
      </c>
      <c r="C94" s="29">
        <f t="shared" si="9"/>
        <v>93</v>
      </c>
      <c r="D94" s="32" t="str">
        <f t="shared" si="10"/>
        <v>plats 93</v>
      </c>
      <c r="E94" s="26">
        <f t="shared" si="11"/>
        <v>461</v>
      </c>
      <c r="F94" s="35">
        <f t="shared" si="12"/>
        <v>2.5862068965517242</v>
      </c>
      <c r="G94" s="13">
        <v>2.1473684210526315E-2</v>
      </c>
      <c r="H94" s="4">
        <v>190</v>
      </c>
      <c r="I94" s="4">
        <f t="shared" si="13"/>
        <v>0.65517241379310343</v>
      </c>
      <c r="J94" s="33">
        <f>IFERROR(_xlfn.NUMBERVALUE(_xlfn.XLOOKUP($A94,Klimatanpassning!$A:$A,Klimatanpassning!$B:$B)),"")</f>
        <v>37</v>
      </c>
      <c r="K94" s="4">
        <f t="shared" si="14"/>
        <v>0.12758620689655173</v>
      </c>
      <c r="L94" s="23">
        <v>0.32889422136566082</v>
      </c>
      <c r="M94" s="4">
        <f t="shared" si="15"/>
        <v>233</v>
      </c>
      <c r="N94" s="4">
        <f t="shared" si="16"/>
        <v>0.80344827586206902</v>
      </c>
      <c r="O94" s="4" t="str">
        <f>IFERROR(_xlfn.XLOOKUP(A94,Samhällsplanering!$A:$A,Samhällsplanering!$B:$B),"")</f>
        <v>Ja</v>
      </c>
      <c r="P94" s="4">
        <f t="shared" si="17"/>
        <v>1</v>
      </c>
    </row>
    <row r="95" spans="1:16" x14ac:dyDescent="0.35">
      <c r="A95" s="4" t="s">
        <v>309</v>
      </c>
      <c r="B95" s="10" t="s">
        <v>47</v>
      </c>
      <c r="C95" s="29">
        <f t="shared" si="9"/>
        <v>94</v>
      </c>
      <c r="D95" s="32" t="str">
        <f t="shared" si="10"/>
        <v>plats 94</v>
      </c>
      <c r="E95" s="26">
        <f t="shared" si="11"/>
        <v>462</v>
      </c>
      <c r="F95" s="35">
        <f t="shared" si="12"/>
        <v>2.5896551724137931</v>
      </c>
      <c r="G95" s="13">
        <v>2.7514521553041883E-2</v>
      </c>
      <c r="H95" s="4">
        <v>239</v>
      </c>
      <c r="I95" s="4">
        <f t="shared" si="13"/>
        <v>0.82413793103448274</v>
      </c>
      <c r="J95" s="33">
        <f>IFERROR(_xlfn.NUMBERVALUE(_xlfn.XLOOKUP($A95,Klimatanpassning!$A:$A,Klimatanpassning!$B:$B)),"")</f>
        <v>64</v>
      </c>
      <c r="K95" s="4">
        <f t="shared" si="14"/>
        <v>0.22068965517241379</v>
      </c>
      <c r="L95" s="23">
        <v>0.416300748122924</v>
      </c>
      <c r="M95" s="4">
        <f t="shared" si="15"/>
        <v>158</v>
      </c>
      <c r="N95" s="4">
        <f t="shared" si="16"/>
        <v>0.54482758620689653</v>
      </c>
      <c r="O95" s="4" t="str">
        <f>IFERROR(_xlfn.XLOOKUP(A95,Samhällsplanering!$A:$A,Samhällsplanering!$B:$B),"")</f>
        <v>Ja</v>
      </c>
      <c r="P95" s="4">
        <f t="shared" si="17"/>
        <v>1</v>
      </c>
    </row>
    <row r="96" spans="1:16" x14ac:dyDescent="0.35">
      <c r="A96" s="4" t="s">
        <v>43</v>
      </c>
      <c r="B96" s="10" t="s">
        <v>11</v>
      </c>
      <c r="C96" s="29">
        <f t="shared" si="9"/>
        <v>95</v>
      </c>
      <c r="D96" s="32" t="str">
        <f t="shared" si="10"/>
        <v>plats 95</v>
      </c>
      <c r="E96" s="26">
        <f t="shared" si="11"/>
        <v>174</v>
      </c>
      <c r="F96" s="35">
        <f t="shared" si="12"/>
        <v>2.5931034482758619</v>
      </c>
      <c r="G96" s="13">
        <v>5.0428643469490669E-3</v>
      </c>
      <c r="H96" s="4">
        <v>7</v>
      </c>
      <c r="I96" s="4">
        <f t="shared" si="13"/>
        <v>2.4137931034482758E-2</v>
      </c>
      <c r="J96" s="33">
        <f>IFERROR(_xlfn.NUMBERVALUE(_xlfn.XLOOKUP($A96,Klimatanpassning!$A:$A,Klimatanpassning!$B:$B)),"")</f>
        <v>155</v>
      </c>
      <c r="K96" s="4">
        <f t="shared" si="14"/>
        <v>0.53448275862068961</v>
      </c>
      <c r="L96" s="23">
        <v>0.88334826765583241</v>
      </c>
      <c r="M96" s="4">
        <f t="shared" si="15"/>
        <v>10</v>
      </c>
      <c r="N96" s="4">
        <f t="shared" si="16"/>
        <v>3.4482758620689655E-2</v>
      </c>
      <c r="O96" s="4" t="str">
        <f>IFERROR(_xlfn.XLOOKUP(A96,Samhällsplanering!$A:$A,Samhällsplanering!$B:$B),"")</f>
        <v>Nej</v>
      </c>
      <c r="P96" s="4">
        <f t="shared" si="17"/>
        <v>2</v>
      </c>
    </row>
    <row r="97" spans="1:16" x14ac:dyDescent="0.35">
      <c r="A97" s="4" t="s">
        <v>114</v>
      </c>
      <c r="B97" s="10" t="s">
        <v>84</v>
      </c>
      <c r="C97" s="29">
        <f t="shared" si="9"/>
        <v>95</v>
      </c>
      <c r="D97" s="32" t="str">
        <f t="shared" si="10"/>
        <v>plats 95</v>
      </c>
      <c r="E97" s="26">
        <f t="shared" si="11"/>
        <v>463</v>
      </c>
      <c r="F97" s="35">
        <f t="shared" si="12"/>
        <v>2.5931034482758619</v>
      </c>
      <c r="G97" s="13">
        <v>2.2633033863165168E-2</v>
      </c>
      <c r="H97" s="4">
        <v>207</v>
      </c>
      <c r="I97" s="4">
        <f t="shared" si="13"/>
        <v>0.71379310344827585</v>
      </c>
      <c r="J97" s="33">
        <f>IFERROR(_xlfn.NUMBERVALUE(_xlfn.XLOOKUP($A97,Klimatanpassning!$A:$A,Klimatanpassning!$B:$B)),"")</f>
        <v>59</v>
      </c>
      <c r="K97" s="4">
        <f t="shared" si="14"/>
        <v>0.20344827586206896</v>
      </c>
      <c r="L97" s="23">
        <v>0.38044342521408026</v>
      </c>
      <c r="M97" s="4">
        <f t="shared" si="15"/>
        <v>196</v>
      </c>
      <c r="N97" s="4">
        <f t="shared" si="16"/>
        <v>0.67586206896551726</v>
      </c>
      <c r="O97" s="4" t="str">
        <f>IFERROR(_xlfn.XLOOKUP(A97,Samhällsplanering!$A:$A,Samhällsplanering!$B:$B),"")</f>
        <v>Ja</v>
      </c>
      <c r="P97" s="4">
        <f t="shared" si="17"/>
        <v>1</v>
      </c>
    </row>
    <row r="98" spans="1:16" x14ac:dyDescent="0.35">
      <c r="A98" s="4" t="s">
        <v>10</v>
      </c>
      <c r="B98" s="10" t="s">
        <v>11</v>
      </c>
      <c r="C98" s="29">
        <f t="shared" si="9"/>
        <v>97</v>
      </c>
      <c r="D98" s="32" t="str">
        <f t="shared" si="10"/>
        <v>plats 97</v>
      </c>
      <c r="E98" s="26">
        <f t="shared" si="11"/>
        <v>176</v>
      </c>
      <c r="F98" s="35">
        <f t="shared" si="12"/>
        <v>2.6</v>
      </c>
      <c r="G98" s="13">
        <v>7.3529411764705881E-3</v>
      </c>
      <c r="H98" s="4">
        <v>17</v>
      </c>
      <c r="I98" s="4">
        <f t="shared" si="13"/>
        <v>5.8620689655172413E-2</v>
      </c>
      <c r="J98" s="33">
        <f>IFERROR(_xlfn.NUMBERVALUE(_xlfn.XLOOKUP($A98,Klimatanpassning!$A:$A,Klimatanpassning!$B:$B)),"")</f>
        <v>155</v>
      </c>
      <c r="K98" s="4">
        <f t="shared" si="14"/>
        <v>0.53448275862068961</v>
      </c>
      <c r="L98" s="23">
        <v>1.365941132822162</v>
      </c>
      <c r="M98" s="4">
        <f t="shared" si="15"/>
        <v>2</v>
      </c>
      <c r="N98" s="4">
        <f t="shared" si="16"/>
        <v>6.8965517241379309E-3</v>
      </c>
      <c r="O98" s="4" t="str">
        <f>IFERROR(_xlfn.XLOOKUP(A98,Samhällsplanering!$A:$A,Samhällsplanering!$B:$B),"")</f>
        <v>Ej svar</v>
      </c>
      <c r="P98" s="4">
        <f t="shared" si="17"/>
        <v>2</v>
      </c>
    </row>
    <row r="99" spans="1:16" x14ac:dyDescent="0.35">
      <c r="A99" s="4" t="s">
        <v>133</v>
      </c>
      <c r="B99" s="10" t="s">
        <v>28</v>
      </c>
      <c r="C99" s="29">
        <f t="shared" si="9"/>
        <v>98</v>
      </c>
      <c r="D99" s="32" t="str">
        <f t="shared" si="10"/>
        <v>plats 98</v>
      </c>
      <c r="E99" s="26">
        <f t="shared" si="11"/>
        <v>467</v>
      </c>
      <c r="F99" s="35">
        <f t="shared" si="12"/>
        <v>2.6068965517241378</v>
      </c>
      <c r="G99" s="13">
        <v>2.3305407463823306E-2</v>
      </c>
      <c r="H99" s="4">
        <v>214</v>
      </c>
      <c r="I99" s="4">
        <f t="shared" si="13"/>
        <v>0.73793103448275865</v>
      </c>
      <c r="J99" s="33">
        <f>IFERROR(_xlfn.NUMBERVALUE(_xlfn.XLOOKUP($A99,Klimatanpassning!$A:$A,Klimatanpassning!$B:$B)),"")</f>
        <v>31</v>
      </c>
      <c r="K99" s="4">
        <f t="shared" si="14"/>
        <v>0.10689655172413794</v>
      </c>
      <c r="L99" s="23">
        <v>0.35059770033826887</v>
      </c>
      <c r="M99" s="4">
        <f t="shared" si="15"/>
        <v>221</v>
      </c>
      <c r="N99" s="4">
        <f t="shared" si="16"/>
        <v>0.76206896551724135</v>
      </c>
      <c r="O99" s="4" t="str">
        <f>IFERROR(_xlfn.XLOOKUP(A99,Samhällsplanering!$A:$A,Samhällsplanering!$B:$B),"")</f>
        <v>Ja</v>
      </c>
      <c r="P99" s="4">
        <f t="shared" si="17"/>
        <v>1</v>
      </c>
    </row>
    <row r="100" spans="1:16" x14ac:dyDescent="0.35">
      <c r="A100" s="4" t="s">
        <v>171</v>
      </c>
      <c r="B100" s="10" t="s">
        <v>80</v>
      </c>
      <c r="C100" s="29">
        <f t="shared" si="9"/>
        <v>99</v>
      </c>
      <c r="D100" s="32" t="str">
        <f t="shared" si="10"/>
        <v>plats 99</v>
      </c>
      <c r="E100" s="26">
        <f t="shared" si="11"/>
        <v>472</v>
      </c>
      <c r="F100" s="35">
        <f t="shared" si="12"/>
        <v>2.6241379310344826</v>
      </c>
      <c r="G100" s="13">
        <v>6.1657032755298651E-2</v>
      </c>
      <c r="H100" s="4">
        <v>283</v>
      </c>
      <c r="I100" s="4">
        <f t="shared" si="13"/>
        <v>0.97586206896551719</v>
      </c>
      <c r="J100" s="33">
        <f>IFERROR(_xlfn.NUMBERVALUE(_xlfn.XLOOKUP($A100,Klimatanpassning!$A:$A,Klimatanpassning!$B:$B)),"")</f>
        <v>132</v>
      </c>
      <c r="K100" s="4">
        <f t="shared" si="14"/>
        <v>0.45517241379310347</v>
      </c>
      <c r="L100" s="23">
        <v>0.58197933330358864</v>
      </c>
      <c r="M100" s="4">
        <f t="shared" si="15"/>
        <v>56</v>
      </c>
      <c r="N100" s="4">
        <f t="shared" si="16"/>
        <v>0.19310344827586207</v>
      </c>
      <c r="O100" s="4" t="str">
        <f>IFERROR(_xlfn.XLOOKUP(A100,Samhällsplanering!$A:$A,Samhällsplanering!$B:$B),"")</f>
        <v>Ja</v>
      </c>
      <c r="P100" s="4">
        <f t="shared" si="17"/>
        <v>1</v>
      </c>
    </row>
    <row r="101" spans="1:16" x14ac:dyDescent="0.35">
      <c r="A101" s="4" t="s">
        <v>103</v>
      </c>
      <c r="B101" s="10" t="s">
        <v>45</v>
      </c>
      <c r="C101" s="29">
        <f t="shared" si="9"/>
        <v>100</v>
      </c>
      <c r="D101" s="32" t="str">
        <f t="shared" si="10"/>
        <v>plats 100</v>
      </c>
      <c r="E101" s="26">
        <f t="shared" si="11"/>
        <v>184</v>
      </c>
      <c r="F101" s="35">
        <f t="shared" si="12"/>
        <v>2.6275862068965514</v>
      </c>
      <c r="G101" s="13">
        <v>1.2713722051731697E-2</v>
      </c>
      <c r="H101" s="4">
        <v>68</v>
      </c>
      <c r="I101" s="4">
        <f t="shared" si="13"/>
        <v>0.23448275862068965</v>
      </c>
      <c r="J101" s="33">
        <f>IFERROR(_xlfn.NUMBERVALUE(_xlfn.XLOOKUP($A101,Klimatanpassning!$A:$A,Klimatanpassning!$B:$B)),"")</f>
        <v>12</v>
      </c>
      <c r="K101" s="4">
        <f t="shared" si="14"/>
        <v>4.1379310344827586E-2</v>
      </c>
      <c r="L101" s="23">
        <v>0.50707566102077739</v>
      </c>
      <c r="M101" s="4">
        <f t="shared" si="15"/>
        <v>102</v>
      </c>
      <c r="N101" s="4">
        <f t="shared" si="16"/>
        <v>0.35172413793103446</v>
      </c>
      <c r="O101" s="4" t="str">
        <f>IFERROR(_xlfn.XLOOKUP(A101,Samhällsplanering!$A:$A,Samhällsplanering!$B:$B),"")</f>
        <v>Ej svar</v>
      </c>
      <c r="P101" s="4">
        <f t="shared" si="17"/>
        <v>2</v>
      </c>
    </row>
    <row r="102" spans="1:16" x14ac:dyDescent="0.35">
      <c r="A102" s="4" t="s">
        <v>13</v>
      </c>
      <c r="B102" s="10" t="s">
        <v>11</v>
      </c>
      <c r="C102" s="29">
        <f t="shared" si="9"/>
        <v>101</v>
      </c>
      <c r="D102" s="32" t="str">
        <f t="shared" si="10"/>
        <v>plats 101</v>
      </c>
      <c r="E102" s="26">
        <f t="shared" si="11"/>
        <v>184</v>
      </c>
      <c r="F102" s="35">
        <f t="shared" si="12"/>
        <v>2.6275862068965519</v>
      </c>
      <c r="G102" s="13">
        <v>1.0695187165775401E-3</v>
      </c>
      <c r="H102" s="4">
        <v>1</v>
      </c>
      <c r="I102" s="4">
        <f t="shared" si="13"/>
        <v>3.4482758620689655E-3</v>
      </c>
      <c r="J102" s="33">
        <f>IFERROR(_xlfn.NUMBERVALUE(_xlfn.XLOOKUP($A102,Klimatanpassning!$A:$A,Klimatanpassning!$B:$B)),"")</f>
        <v>111</v>
      </c>
      <c r="K102" s="4">
        <f t="shared" si="14"/>
        <v>0.38275862068965516</v>
      </c>
      <c r="L102" s="23">
        <v>0.55005453822020178</v>
      </c>
      <c r="M102" s="4">
        <f t="shared" si="15"/>
        <v>70</v>
      </c>
      <c r="N102" s="4">
        <f t="shared" si="16"/>
        <v>0.2413793103448276</v>
      </c>
      <c r="O102" s="4" t="str">
        <f>IFERROR(_xlfn.XLOOKUP(A102,Samhällsplanering!$A:$A,Samhällsplanering!$B:$B),"")</f>
        <v>Nej</v>
      </c>
      <c r="P102" s="4">
        <f t="shared" si="17"/>
        <v>2</v>
      </c>
    </row>
    <row r="103" spans="1:16" x14ac:dyDescent="0.35">
      <c r="A103" s="4" t="s">
        <v>253</v>
      </c>
      <c r="B103" s="10" t="s">
        <v>47</v>
      </c>
      <c r="C103" s="29">
        <f t="shared" si="9"/>
        <v>102</v>
      </c>
      <c r="D103" s="32" t="str">
        <f t="shared" si="10"/>
        <v>plats 102</v>
      </c>
      <c r="E103" s="26">
        <f t="shared" si="11"/>
        <v>478</v>
      </c>
      <c r="F103" s="35">
        <f t="shared" si="12"/>
        <v>2.6448275862068966</v>
      </c>
      <c r="G103" s="13">
        <v>4.1687283523008413E-2</v>
      </c>
      <c r="H103" s="4">
        <v>270</v>
      </c>
      <c r="I103" s="4">
        <f t="shared" si="13"/>
        <v>0.93103448275862066</v>
      </c>
      <c r="J103" s="33">
        <f>IFERROR(_xlfn.NUMBERVALUE(_xlfn.XLOOKUP($A103,Klimatanpassning!$A:$A,Klimatanpassning!$B:$B)),"")</f>
        <v>115</v>
      </c>
      <c r="K103" s="4">
        <f t="shared" si="14"/>
        <v>0.39655172413793105</v>
      </c>
      <c r="L103" s="23">
        <v>0.51793516603540302</v>
      </c>
      <c r="M103" s="4">
        <f t="shared" si="15"/>
        <v>92</v>
      </c>
      <c r="N103" s="4">
        <f t="shared" si="16"/>
        <v>0.31724137931034485</v>
      </c>
      <c r="O103" s="4" t="str">
        <f>IFERROR(_xlfn.XLOOKUP(A103,Samhällsplanering!$A:$A,Samhällsplanering!$B:$B),"")</f>
        <v>Ja</v>
      </c>
      <c r="P103" s="4">
        <f t="shared" si="17"/>
        <v>1</v>
      </c>
    </row>
    <row r="104" spans="1:16" x14ac:dyDescent="0.35">
      <c r="A104" s="4" t="s">
        <v>241</v>
      </c>
      <c r="B104" s="10" t="s">
        <v>242</v>
      </c>
      <c r="C104" s="29">
        <f t="shared" si="9"/>
        <v>103</v>
      </c>
      <c r="D104" s="32" t="str">
        <f t="shared" si="10"/>
        <v>plats 103</v>
      </c>
      <c r="E104" s="26">
        <f t="shared" si="11"/>
        <v>486</v>
      </c>
      <c r="F104" s="35">
        <f t="shared" si="12"/>
        <v>2.6724137931034484</v>
      </c>
      <c r="G104" s="13">
        <v>2.0705309195593203E-2</v>
      </c>
      <c r="H104" s="4">
        <v>184</v>
      </c>
      <c r="I104" s="4">
        <f t="shared" si="13"/>
        <v>0.6344827586206897</v>
      </c>
      <c r="J104" s="33">
        <f>IFERROR(_xlfn.NUMBERVALUE(_xlfn.XLOOKUP($A104,Klimatanpassning!$A:$A,Klimatanpassning!$B:$B)),"")</f>
        <v>115</v>
      </c>
      <c r="K104" s="4">
        <f t="shared" si="14"/>
        <v>0.39655172413793105</v>
      </c>
      <c r="L104" s="23">
        <v>0.38955725941806396</v>
      </c>
      <c r="M104" s="4">
        <f t="shared" si="15"/>
        <v>186</v>
      </c>
      <c r="N104" s="4">
        <f t="shared" si="16"/>
        <v>0.64137931034482754</v>
      </c>
      <c r="O104" s="4" t="str">
        <f>IFERROR(_xlfn.XLOOKUP(A104,Samhällsplanering!$A:$A,Samhällsplanering!$B:$B),"")</f>
        <v>Ja</v>
      </c>
      <c r="P104" s="4">
        <f t="shared" si="17"/>
        <v>1</v>
      </c>
    </row>
    <row r="105" spans="1:16" x14ac:dyDescent="0.35">
      <c r="A105" s="4" t="s">
        <v>270</v>
      </c>
      <c r="B105" s="10" t="s">
        <v>142</v>
      </c>
      <c r="C105" s="29">
        <f t="shared" si="9"/>
        <v>104</v>
      </c>
      <c r="D105" s="32" t="str">
        <f t="shared" si="10"/>
        <v>plats 104</v>
      </c>
      <c r="E105" s="26">
        <f t="shared" si="11"/>
        <v>491</v>
      </c>
      <c r="F105" s="35">
        <f t="shared" si="12"/>
        <v>2.6896551724137931</v>
      </c>
      <c r="G105" s="13">
        <v>3.2345828295042324E-2</v>
      </c>
      <c r="H105" s="4">
        <v>254</v>
      </c>
      <c r="I105" s="4">
        <f t="shared" si="13"/>
        <v>0.87586206896551722</v>
      </c>
      <c r="J105" s="33">
        <f>IFERROR(_xlfn.NUMBERVALUE(_xlfn.XLOOKUP($A105,Klimatanpassning!$A:$A,Klimatanpassning!$B:$B)),"")</f>
        <v>46</v>
      </c>
      <c r="K105" s="4">
        <f t="shared" si="14"/>
        <v>0.15862068965517243</v>
      </c>
      <c r="L105" s="23">
        <v>0.38565104730312083</v>
      </c>
      <c r="M105" s="4">
        <f t="shared" si="15"/>
        <v>190</v>
      </c>
      <c r="N105" s="4">
        <f t="shared" si="16"/>
        <v>0.65517241379310343</v>
      </c>
      <c r="O105" s="4" t="str">
        <f>IFERROR(_xlfn.XLOOKUP(A105,Samhällsplanering!$A:$A,Samhällsplanering!$B:$B),"")</f>
        <v>Ja</v>
      </c>
      <c r="P105" s="4">
        <f t="shared" si="17"/>
        <v>1</v>
      </c>
    </row>
    <row r="106" spans="1:16" x14ac:dyDescent="0.35">
      <c r="A106" s="4" t="s">
        <v>283</v>
      </c>
      <c r="B106" s="10" t="s">
        <v>47</v>
      </c>
      <c r="C106" s="29">
        <f t="shared" si="9"/>
        <v>105</v>
      </c>
      <c r="D106" s="32" t="str">
        <f t="shared" si="10"/>
        <v>plats 105</v>
      </c>
      <c r="E106" s="26">
        <f t="shared" si="11"/>
        <v>500</v>
      </c>
      <c r="F106" s="35">
        <f t="shared" si="12"/>
        <v>2.7206896551724138</v>
      </c>
      <c r="G106" s="13">
        <v>3.553430675797907E-2</v>
      </c>
      <c r="H106" s="4">
        <v>262</v>
      </c>
      <c r="I106" s="4">
        <f t="shared" si="13"/>
        <v>0.90344827586206899</v>
      </c>
      <c r="J106" s="33">
        <f>IFERROR(_xlfn.NUMBERVALUE(_xlfn.XLOOKUP($A106,Klimatanpassning!$A:$A,Klimatanpassning!$B:$B)),"")</f>
        <v>37</v>
      </c>
      <c r="K106" s="4">
        <f t="shared" si="14"/>
        <v>0.12758620689655173</v>
      </c>
      <c r="L106" s="23">
        <v>0.37270040850299468</v>
      </c>
      <c r="M106" s="4">
        <f t="shared" si="15"/>
        <v>200</v>
      </c>
      <c r="N106" s="4">
        <f t="shared" si="16"/>
        <v>0.68965517241379315</v>
      </c>
      <c r="O106" s="4" t="str">
        <f>IFERROR(_xlfn.XLOOKUP(A106,Samhällsplanering!$A:$A,Samhällsplanering!$B:$B),"")</f>
        <v>Ja</v>
      </c>
      <c r="P106" s="4">
        <f t="shared" si="17"/>
        <v>1</v>
      </c>
    </row>
    <row r="107" spans="1:16" x14ac:dyDescent="0.35">
      <c r="A107" s="4" t="s">
        <v>215</v>
      </c>
      <c r="B107" s="10" t="s">
        <v>142</v>
      </c>
      <c r="C107" s="29">
        <f t="shared" si="9"/>
        <v>106</v>
      </c>
      <c r="D107" s="32" t="str">
        <f t="shared" si="10"/>
        <v>plats 106</v>
      </c>
      <c r="E107" s="26">
        <f t="shared" si="11"/>
        <v>502</v>
      </c>
      <c r="F107" s="35">
        <f t="shared" si="12"/>
        <v>2.7275862068965515</v>
      </c>
      <c r="G107" s="13">
        <v>3.0154047853162898E-2</v>
      </c>
      <c r="H107" s="4">
        <v>248</v>
      </c>
      <c r="I107" s="4">
        <f t="shared" si="13"/>
        <v>0.85517241379310349</v>
      </c>
      <c r="J107" s="33">
        <f>IFERROR(_xlfn.NUMBERVALUE(_xlfn.XLOOKUP($A107,Klimatanpassning!$A:$A,Klimatanpassning!$B:$B)),"")</f>
        <v>81</v>
      </c>
      <c r="K107" s="4">
        <f t="shared" si="14"/>
        <v>0.27931034482758621</v>
      </c>
      <c r="L107" s="23">
        <v>0.40525442785936411</v>
      </c>
      <c r="M107" s="4">
        <f t="shared" si="15"/>
        <v>172</v>
      </c>
      <c r="N107" s="4">
        <f t="shared" si="16"/>
        <v>0.59310344827586203</v>
      </c>
      <c r="O107" s="4" t="str">
        <f>IFERROR(_xlfn.XLOOKUP(A107,Samhällsplanering!$A:$A,Samhällsplanering!$B:$B),"")</f>
        <v>Ja</v>
      </c>
      <c r="P107" s="4">
        <f t="shared" si="17"/>
        <v>1</v>
      </c>
    </row>
    <row r="108" spans="1:16" x14ac:dyDescent="0.35">
      <c r="A108" s="4" t="s">
        <v>183</v>
      </c>
      <c r="B108" s="10" t="s">
        <v>30</v>
      </c>
      <c r="C108" s="29">
        <f t="shared" si="9"/>
        <v>107</v>
      </c>
      <c r="D108" s="32" t="str">
        <f t="shared" si="10"/>
        <v>plats 107</v>
      </c>
      <c r="E108" s="26">
        <f t="shared" si="11"/>
        <v>503</v>
      </c>
      <c r="F108" s="35">
        <f t="shared" si="12"/>
        <v>2.7310344827586208</v>
      </c>
      <c r="G108" s="13">
        <v>1.0738255033557046E-2</v>
      </c>
      <c r="H108" s="4">
        <v>47</v>
      </c>
      <c r="I108" s="4">
        <f t="shared" si="13"/>
        <v>0.16206896551724137</v>
      </c>
      <c r="J108" s="33">
        <v>195</v>
      </c>
      <c r="K108" s="4">
        <f t="shared" si="14"/>
        <v>0.67241379310344829</v>
      </c>
      <c r="L108" s="23">
        <v>0.26950999250251562</v>
      </c>
      <c r="M108" s="4">
        <f t="shared" si="15"/>
        <v>260</v>
      </c>
      <c r="N108" s="4">
        <f t="shared" si="16"/>
        <v>0.89655172413793105</v>
      </c>
      <c r="O108" s="4" t="str">
        <f>IFERROR(_xlfn.XLOOKUP(A108,Samhällsplanering!$A:$A,Samhällsplanering!$B:$B),"")</f>
        <v>Ja</v>
      </c>
      <c r="P108" s="4">
        <f t="shared" si="17"/>
        <v>1</v>
      </c>
    </row>
    <row r="109" spans="1:16" x14ac:dyDescent="0.35">
      <c r="A109" s="4" t="s">
        <v>113</v>
      </c>
      <c r="B109" s="10" t="s">
        <v>20</v>
      </c>
      <c r="C109" s="29">
        <f t="shared" si="9"/>
        <v>108</v>
      </c>
      <c r="D109" s="32" t="str">
        <f t="shared" si="10"/>
        <v>plats 108</v>
      </c>
      <c r="E109" s="26">
        <f t="shared" si="11"/>
        <v>215</v>
      </c>
      <c r="F109" s="35">
        <f t="shared" si="12"/>
        <v>2.7344827586206897</v>
      </c>
      <c r="G109" s="13">
        <v>5.4135338345864658E-3</v>
      </c>
      <c r="H109" s="4">
        <v>9</v>
      </c>
      <c r="I109" s="4">
        <f t="shared" si="13"/>
        <v>3.1034482758620689E-2</v>
      </c>
      <c r="J109" s="33">
        <v>195</v>
      </c>
      <c r="K109" s="4">
        <f t="shared" si="14"/>
        <v>0.67241379310344829</v>
      </c>
      <c r="L109" s="23">
        <v>0.9022242113806076</v>
      </c>
      <c r="M109" s="4">
        <f t="shared" si="15"/>
        <v>9</v>
      </c>
      <c r="N109" s="4">
        <f t="shared" si="16"/>
        <v>3.1034482758620689E-2</v>
      </c>
      <c r="O109" s="4" t="str">
        <f>IFERROR(_xlfn.XLOOKUP(A109,Samhällsplanering!$A:$A,Samhällsplanering!$B:$B),"")</f>
        <v>Nej</v>
      </c>
      <c r="P109" s="4">
        <f t="shared" si="17"/>
        <v>2</v>
      </c>
    </row>
    <row r="110" spans="1:16" x14ac:dyDescent="0.35">
      <c r="A110" s="4" t="s">
        <v>108</v>
      </c>
      <c r="B110" s="10" t="s">
        <v>45</v>
      </c>
      <c r="C110" s="29">
        <f t="shared" si="9"/>
        <v>109</v>
      </c>
      <c r="D110" s="32" t="str">
        <f t="shared" si="10"/>
        <v>plats 109</v>
      </c>
      <c r="E110" s="26">
        <f t="shared" si="11"/>
        <v>217</v>
      </c>
      <c r="F110" s="35">
        <f t="shared" si="12"/>
        <v>2.7413793103448274</v>
      </c>
      <c r="G110" s="13">
        <v>1.388567461235825E-2</v>
      </c>
      <c r="H110" s="4">
        <v>79</v>
      </c>
      <c r="I110" s="4">
        <f t="shared" si="13"/>
        <v>0.27241379310344827</v>
      </c>
      <c r="J110" s="33">
        <f>IFERROR(_xlfn.NUMBERVALUE(_xlfn.XLOOKUP($A110,Klimatanpassning!$A:$A,Klimatanpassning!$B:$B)),"")</f>
        <v>79</v>
      </c>
      <c r="K110" s="4">
        <f t="shared" si="14"/>
        <v>0.27241379310344827</v>
      </c>
      <c r="L110" s="23">
        <v>0.57888258882537147</v>
      </c>
      <c r="M110" s="4">
        <f t="shared" si="15"/>
        <v>57</v>
      </c>
      <c r="N110" s="4">
        <f t="shared" si="16"/>
        <v>0.19655172413793104</v>
      </c>
      <c r="O110" s="4" t="str">
        <f>IFERROR(_xlfn.XLOOKUP(A110,Samhällsplanering!$A:$A,Samhällsplanering!$B:$B),"")</f>
        <v>Ej svar</v>
      </c>
      <c r="P110" s="4">
        <f t="shared" si="17"/>
        <v>2</v>
      </c>
    </row>
    <row r="111" spans="1:16" x14ac:dyDescent="0.35">
      <c r="A111" s="4" t="s">
        <v>237</v>
      </c>
      <c r="B111" s="10" t="s">
        <v>30</v>
      </c>
      <c r="C111" s="29">
        <f t="shared" si="9"/>
        <v>109</v>
      </c>
      <c r="D111" s="32" t="str">
        <f t="shared" si="10"/>
        <v>plats 109</v>
      </c>
      <c r="E111" s="26">
        <f t="shared" si="11"/>
        <v>506</v>
      </c>
      <c r="F111" s="35">
        <f t="shared" si="12"/>
        <v>2.7413793103448274</v>
      </c>
      <c r="G111" s="13">
        <v>1.8382605116949037E-2</v>
      </c>
      <c r="H111" s="4">
        <v>154</v>
      </c>
      <c r="I111" s="4">
        <f t="shared" si="13"/>
        <v>0.53103448275862064</v>
      </c>
      <c r="J111" s="33">
        <v>195</v>
      </c>
      <c r="K111" s="4">
        <f t="shared" si="14"/>
        <v>0.67241379310344829</v>
      </c>
      <c r="L111" s="23">
        <v>0.41898291455945402</v>
      </c>
      <c r="M111" s="4">
        <f t="shared" si="15"/>
        <v>156</v>
      </c>
      <c r="N111" s="4">
        <f t="shared" si="16"/>
        <v>0.53793103448275859</v>
      </c>
      <c r="O111" s="4" t="str">
        <f>IFERROR(_xlfn.XLOOKUP(A111,Samhällsplanering!$A:$A,Samhällsplanering!$B:$B),"")</f>
        <v>Ja</v>
      </c>
      <c r="P111" s="4">
        <f t="shared" si="17"/>
        <v>1</v>
      </c>
    </row>
    <row r="112" spans="1:16" x14ac:dyDescent="0.35">
      <c r="A112" s="4" t="s">
        <v>226</v>
      </c>
      <c r="B112" s="10" t="s">
        <v>47</v>
      </c>
      <c r="C112" s="29">
        <f t="shared" si="9"/>
        <v>111</v>
      </c>
      <c r="D112" s="32" t="str">
        <f t="shared" si="10"/>
        <v>plats 111</v>
      </c>
      <c r="E112" s="26">
        <f t="shared" si="11"/>
        <v>509</v>
      </c>
      <c r="F112" s="35">
        <f t="shared" si="12"/>
        <v>2.7517241379310349</v>
      </c>
      <c r="G112" s="13">
        <v>2.6092628832354858E-2</v>
      </c>
      <c r="H112" s="4">
        <v>232</v>
      </c>
      <c r="I112" s="4">
        <f t="shared" si="13"/>
        <v>0.8</v>
      </c>
      <c r="J112" s="33">
        <f>IFERROR(_xlfn.NUMBERVALUE(_xlfn.XLOOKUP($A112,Klimatanpassning!$A:$A,Klimatanpassning!$B:$B)),"")</f>
        <v>91</v>
      </c>
      <c r="K112" s="4">
        <f t="shared" si="14"/>
        <v>0.31379310344827588</v>
      </c>
      <c r="L112" s="23">
        <v>0.3903259071978944</v>
      </c>
      <c r="M112" s="4">
        <f t="shared" si="15"/>
        <v>185</v>
      </c>
      <c r="N112" s="4">
        <f t="shared" si="16"/>
        <v>0.63793103448275867</v>
      </c>
      <c r="O112" s="4" t="str">
        <f>IFERROR(_xlfn.XLOOKUP(A112,Samhällsplanering!$A:$A,Samhällsplanering!$B:$B),"")</f>
        <v>Ja</v>
      </c>
      <c r="P112" s="4">
        <f t="shared" si="17"/>
        <v>1</v>
      </c>
    </row>
    <row r="113" spans="1:16" x14ac:dyDescent="0.35">
      <c r="A113" s="4" t="s">
        <v>203</v>
      </c>
      <c r="B113" s="10" t="s">
        <v>45</v>
      </c>
      <c r="C113" s="29">
        <f t="shared" si="9"/>
        <v>112</v>
      </c>
      <c r="D113" s="32" t="str">
        <f t="shared" si="10"/>
        <v>plats 112</v>
      </c>
      <c r="E113" s="26">
        <f t="shared" si="11"/>
        <v>512</v>
      </c>
      <c r="F113" s="35">
        <f t="shared" si="12"/>
        <v>2.7620689655172415</v>
      </c>
      <c r="G113" s="13">
        <v>1.7757483510908167E-2</v>
      </c>
      <c r="H113" s="4">
        <v>142</v>
      </c>
      <c r="I113" s="4">
        <f t="shared" si="13"/>
        <v>0.48965517241379308</v>
      </c>
      <c r="J113" s="33">
        <v>195</v>
      </c>
      <c r="K113" s="4">
        <f t="shared" si="14"/>
        <v>0.67241379310344829</v>
      </c>
      <c r="L113" s="23">
        <v>0.40176429352195531</v>
      </c>
      <c r="M113" s="4">
        <f t="shared" si="15"/>
        <v>174</v>
      </c>
      <c r="N113" s="4">
        <f t="shared" si="16"/>
        <v>0.6</v>
      </c>
      <c r="O113" s="4" t="str">
        <f>IFERROR(_xlfn.XLOOKUP(A113,Samhällsplanering!$A:$A,Samhällsplanering!$B:$B),"")</f>
        <v>Ja</v>
      </c>
      <c r="P113" s="4">
        <f t="shared" si="17"/>
        <v>1</v>
      </c>
    </row>
    <row r="114" spans="1:16" x14ac:dyDescent="0.35">
      <c r="A114" s="4" t="s">
        <v>293</v>
      </c>
      <c r="B114" s="10" t="s">
        <v>137</v>
      </c>
      <c r="C114" s="29">
        <f t="shared" si="9"/>
        <v>113</v>
      </c>
      <c r="D114" s="32" t="str">
        <f t="shared" si="10"/>
        <v>plats 113</v>
      </c>
      <c r="E114" s="26">
        <f t="shared" si="11"/>
        <v>514</v>
      </c>
      <c r="F114" s="35">
        <f t="shared" si="12"/>
        <v>2.7689655172413792</v>
      </c>
      <c r="G114" s="13">
        <v>2.7569593147751606E-2</v>
      </c>
      <c r="H114" s="4">
        <v>241</v>
      </c>
      <c r="I114" s="4">
        <f t="shared" si="13"/>
        <v>0.83103448275862069</v>
      </c>
      <c r="J114" s="33">
        <f>IFERROR(_xlfn.NUMBERVALUE(_xlfn.XLOOKUP($A114,Klimatanpassning!$A:$A,Klimatanpassning!$B:$B)),"")</f>
        <v>34</v>
      </c>
      <c r="K114" s="4">
        <f t="shared" si="14"/>
        <v>0.11724137931034483</v>
      </c>
      <c r="L114" s="23">
        <v>0.32457758436292589</v>
      </c>
      <c r="M114" s="4">
        <f t="shared" si="15"/>
        <v>238</v>
      </c>
      <c r="N114" s="4">
        <f t="shared" si="16"/>
        <v>0.82068965517241377</v>
      </c>
      <c r="O114" s="4" t="str">
        <f>IFERROR(_xlfn.XLOOKUP(A114,Samhällsplanering!$A:$A,Samhällsplanering!$B:$B),"")</f>
        <v>Ja</v>
      </c>
      <c r="P114" s="4">
        <f t="shared" si="17"/>
        <v>1</v>
      </c>
    </row>
    <row r="115" spans="1:16" x14ac:dyDescent="0.35">
      <c r="A115" s="4" t="s">
        <v>14</v>
      </c>
      <c r="B115" s="10" t="s">
        <v>15</v>
      </c>
      <c r="C115" s="29">
        <f t="shared" si="9"/>
        <v>114</v>
      </c>
      <c r="D115" s="32" t="str">
        <f t="shared" si="10"/>
        <v>plats 114</v>
      </c>
      <c r="E115" s="26">
        <f t="shared" si="11"/>
        <v>226</v>
      </c>
      <c r="F115" s="35">
        <f t="shared" si="12"/>
        <v>2.772413793103448</v>
      </c>
      <c r="G115" s="13">
        <v>8.4348641049671984E-3</v>
      </c>
      <c r="H115" s="4">
        <v>26</v>
      </c>
      <c r="I115" s="4">
        <f t="shared" si="13"/>
        <v>8.9655172413793102E-2</v>
      </c>
      <c r="J115" s="33">
        <v>195</v>
      </c>
      <c r="K115" s="4">
        <f t="shared" si="14"/>
        <v>0.67241379310344829</v>
      </c>
      <c r="L115" s="23">
        <v>1.1258027479614239</v>
      </c>
      <c r="M115" s="4">
        <f t="shared" si="15"/>
        <v>3</v>
      </c>
      <c r="N115" s="4">
        <f t="shared" si="16"/>
        <v>1.0344827586206896E-2</v>
      </c>
      <c r="O115" s="4" t="str">
        <f>IFERROR(_xlfn.XLOOKUP(A115,Samhällsplanering!$A:$A,Samhällsplanering!$B:$B),"")</f>
        <v>Nej</v>
      </c>
      <c r="P115" s="4">
        <f t="shared" si="17"/>
        <v>2</v>
      </c>
    </row>
    <row r="116" spans="1:16" x14ac:dyDescent="0.35">
      <c r="A116" s="4" t="s">
        <v>36</v>
      </c>
      <c r="B116" s="10" t="s">
        <v>22</v>
      </c>
      <c r="C116" s="29">
        <f t="shared" si="9"/>
        <v>115</v>
      </c>
      <c r="D116" s="32" t="str">
        <f t="shared" si="10"/>
        <v>plats 115</v>
      </c>
      <c r="E116" s="26">
        <f t="shared" si="11"/>
        <v>227</v>
      </c>
      <c r="F116" s="35">
        <f t="shared" si="12"/>
        <v>2.7758620689655173</v>
      </c>
      <c r="G116" s="13">
        <v>1.0971786833855799E-2</v>
      </c>
      <c r="H116" s="4">
        <v>50</v>
      </c>
      <c r="I116" s="4">
        <f t="shared" si="13"/>
        <v>0.17241379310344829</v>
      </c>
      <c r="J116" s="33">
        <f>IFERROR(_xlfn.NUMBERVALUE(_xlfn.XLOOKUP($A116,Klimatanpassning!$A:$A,Klimatanpassning!$B:$B)),"")</f>
        <v>170</v>
      </c>
      <c r="K116" s="4">
        <f t="shared" si="14"/>
        <v>0.58620689655172409</v>
      </c>
      <c r="L116" s="23">
        <v>0.99626652309520203</v>
      </c>
      <c r="M116" s="4">
        <f t="shared" si="15"/>
        <v>5</v>
      </c>
      <c r="N116" s="4">
        <f t="shared" si="16"/>
        <v>1.7241379310344827E-2</v>
      </c>
      <c r="O116" s="4" t="str">
        <f>IFERROR(_xlfn.XLOOKUP(A116,Samhällsplanering!$A:$A,Samhällsplanering!$B:$B),"")</f>
        <v>Ej svar</v>
      </c>
      <c r="P116" s="4">
        <f t="shared" si="17"/>
        <v>2</v>
      </c>
    </row>
    <row r="117" spans="1:16" x14ac:dyDescent="0.35">
      <c r="A117" s="4" t="s">
        <v>119</v>
      </c>
      <c r="B117" s="10" t="s">
        <v>15</v>
      </c>
      <c r="C117" s="29">
        <f t="shared" si="9"/>
        <v>116</v>
      </c>
      <c r="D117" s="32" t="str">
        <f t="shared" si="10"/>
        <v>plats 116</v>
      </c>
      <c r="E117" s="26">
        <f t="shared" si="11"/>
        <v>233</v>
      </c>
      <c r="F117" s="35">
        <f t="shared" si="12"/>
        <v>2.796551724137931</v>
      </c>
      <c r="G117" s="13">
        <v>7.2700836059614686E-3</v>
      </c>
      <c r="H117" s="4">
        <v>16</v>
      </c>
      <c r="I117" s="4">
        <f t="shared" si="13"/>
        <v>5.5172413793103448E-2</v>
      </c>
      <c r="J117" s="33">
        <v>195</v>
      </c>
      <c r="K117" s="4">
        <f t="shared" si="14"/>
        <v>0.67241379310344829</v>
      </c>
      <c r="L117" s="23">
        <v>0.72648357913584349</v>
      </c>
      <c r="M117" s="4">
        <f t="shared" si="15"/>
        <v>20</v>
      </c>
      <c r="N117" s="4">
        <f t="shared" si="16"/>
        <v>6.8965517241379309E-2</v>
      </c>
      <c r="O117" s="4" t="str">
        <f>IFERROR(_xlfn.XLOOKUP(A117,Samhällsplanering!$A:$A,Samhällsplanering!$B:$B),"")</f>
        <v>Ej svar</v>
      </c>
      <c r="P117" s="4">
        <f t="shared" si="17"/>
        <v>2</v>
      </c>
    </row>
    <row r="118" spans="1:16" x14ac:dyDescent="0.35">
      <c r="A118" s="4" t="s">
        <v>82</v>
      </c>
      <c r="B118" s="10" t="s">
        <v>45</v>
      </c>
      <c r="C118" s="29">
        <f t="shared" si="9"/>
        <v>117</v>
      </c>
      <c r="D118" s="32" t="str">
        <f t="shared" si="10"/>
        <v>plats 117</v>
      </c>
      <c r="E118" s="26">
        <f t="shared" si="11"/>
        <v>235</v>
      </c>
      <c r="F118" s="35">
        <f t="shared" si="12"/>
        <v>2.8034482758620687</v>
      </c>
      <c r="G118" s="13">
        <v>1.1525629360024265E-2</v>
      </c>
      <c r="H118" s="4">
        <v>55</v>
      </c>
      <c r="I118" s="4">
        <f t="shared" si="13"/>
        <v>0.18965517241379309</v>
      </c>
      <c r="J118" s="33">
        <f>IFERROR(_xlfn.NUMBERVALUE(_xlfn.XLOOKUP($A118,Klimatanpassning!$A:$A,Klimatanpassning!$B:$B)),"")</f>
        <v>167</v>
      </c>
      <c r="K118" s="4">
        <f t="shared" si="14"/>
        <v>0.57586206896551728</v>
      </c>
      <c r="L118" s="23">
        <v>0.8413191587935086</v>
      </c>
      <c r="M118" s="4">
        <f t="shared" si="15"/>
        <v>11</v>
      </c>
      <c r="N118" s="4">
        <f t="shared" si="16"/>
        <v>3.793103448275862E-2</v>
      </c>
      <c r="O118" s="4" t="str">
        <f>IFERROR(_xlfn.XLOOKUP(A118,Samhällsplanering!$A:$A,Samhällsplanering!$B:$B),"")</f>
        <v>Ej svar</v>
      </c>
      <c r="P118" s="4">
        <f t="shared" si="17"/>
        <v>2</v>
      </c>
    </row>
    <row r="119" spans="1:16" x14ac:dyDescent="0.35">
      <c r="A119" s="4" t="s">
        <v>85</v>
      </c>
      <c r="B119" s="10" t="s">
        <v>11</v>
      </c>
      <c r="C119" s="29">
        <f t="shared" si="9"/>
        <v>118</v>
      </c>
      <c r="D119" s="32" t="str">
        <f t="shared" si="10"/>
        <v>plats 118</v>
      </c>
      <c r="E119" s="26">
        <f t="shared" si="11"/>
        <v>237</v>
      </c>
      <c r="F119" s="35">
        <f t="shared" si="12"/>
        <v>2.8103448275862069</v>
      </c>
      <c r="G119" s="13">
        <v>2.8308563340410475E-3</v>
      </c>
      <c r="H119" s="4">
        <v>2</v>
      </c>
      <c r="I119" s="4">
        <f t="shared" si="13"/>
        <v>6.8965517241379309E-3</v>
      </c>
      <c r="J119" s="33">
        <v>195</v>
      </c>
      <c r="K119" s="4">
        <f t="shared" si="14"/>
        <v>0.67241379310344829</v>
      </c>
      <c r="L119" s="23">
        <v>0.62624496571052868</v>
      </c>
      <c r="M119" s="4">
        <f t="shared" si="15"/>
        <v>38</v>
      </c>
      <c r="N119" s="4">
        <f t="shared" si="16"/>
        <v>0.1310344827586207</v>
      </c>
      <c r="O119" s="4" t="str">
        <f>IFERROR(_xlfn.XLOOKUP(A119,Samhällsplanering!$A:$A,Samhällsplanering!$B:$B),"")</f>
        <v>Ej svar</v>
      </c>
      <c r="P119" s="4">
        <f t="shared" si="17"/>
        <v>2</v>
      </c>
    </row>
    <row r="120" spans="1:16" x14ac:dyDescent="0.35">
      <c r="A120" s="4" t="s">
        <v>176</v>
      </c>
      <c r="B120" s="10" t="s">
        <v>156</v>
      </c>
      <c r="C120" s="29">
        <f t="shared" si="9"/>
        <v>119</v>
      </c>
      <c r="D120" s="32" t="str">
        <f t="shared" si="10"/>
        <v>plats 119</v>
      </c>
      <c r="E120" s="26">
        <f t="shared" si="11"/>
        <v>238</v>
      </c>
      <c r="F120" s="35">
        <f t="shared" si="12"/>
        <v>2.8137931034482762</v>
      </c>
      <c r="G120" s="13">
        <v>1.0726573568103623E-2</v>
      </c>
      <c r="H120" s="4">
        <v>45</v>
      </c>
      <c r="I120" s="4">
        <f t="shared" si="13"/>
        <v>0.15517241379310345</v>
      </c>
      <c r="J120" s="33">
        <f>IFERROR(_xlfn.NUMBERVALUE(_xlfn.XLOOKUP($A120,Klimatanpassning!$A:$A,Klimatanpassning!$B:$B)),"")</f>
        <v>124</v>
      </c>
      <c r="K120" s="4">
        <f t="shared" si="14"/>
        <v>0.42758620689655175</v>
      </c>
      <c r="L120" s="23">
        <v>0.55430862256321622</v>
      </c>
      <c r="M120" s="4">
        <f t="shared" si="15"/>
        <v>67</v>
      </c>
      <c r="N120" s="4">
        <f t="shared" si="16"/>
        <v>0.23103448275862068</v>
      </c>
      <c r="O120" s="4" t="str">
        <f>IFERROR(_xlfn.XLOOKUP(A120,Samhällsplanering!$A:$A,Samhällsplanering!$B:$B),"")</f>
        <v>Nej</v>
      </c>
      <c r="P120" s="4">
        <f t="shared" si="17"/>
        <v>2</v>
      </c>
    </row>
    <row r="121" spans="1:16" x14ac:dyDescent="0.35">
      <c r="A121" s="4" t="s">
        <v>26</v>
      </c>
      <c r="B121" s="10" t="s">
        <v>22</v>
      </c>
      <c r="C121" s="29">
        <f t="shared" si="9"/>
        <v>120</v>
      </c>
      <c r="D121" s="32" t="str">
        <f t="shared" si="10"/>
        <v>plats 120</v>
      </c>
      <c r="E121" s="26">
        <f t="shared" si="11"/>
        <v>241</v>
      </c>
      <c r="F121" s="35">
        <f t="shared" si="12"/>
        <v>2.8241379310344827</v>
      </c>
      <c r="G121" s="13">
        <v>6.6176470588235293E-3</v>
      </c>
      <c r="H121" s="4">
        <v>14</v>
      </c>
      <c r="I121" s="4">
        <f t="shared" si="13"/>
        <v>4.8275862068965517E-2</v>
      </c>
      <c r="J121" s="33">
        <f>IFERROR(_xlfn.NUMBERVALUE(_xlfn.XLOOKUP($A121,Klimatanpassning!$A:$A,Klimatanpassning!$B:$B)),"")</f>
        <v>161</v>
      </c>
      <c r="K121" s="4">
        <f t="shared" si="14"/>
        <v>0.55517241379310345</v>
      </c>
      <c r="L121" s="23">
        <v>0.55769547100067163</v>
      </c>
      <c r="M121" s="4">
        <f t="shared" si="15"/>
        <v>64</v>
      </c>
      <c r="N121" s="4">
        <f t="shared" si="16"/>
        <v>0.22068965517241379</v>
      </c>
      <c r="O121" s="4" t="str">
        <f>IFERROR(_xlfn.XLOOKUP(A121,Samhällsplanering!$A:$A,Samhällsplanering!$B:$B),"")</f>
        <v>Nej</v>
      </c>
      <c r="P121" s="4">
        <f t="shared" si="17"/>
        <v>2</v>
      </c>
    </row>
    <row r="122" spans="1:16" x14ac:dyDescent="0.35">
      <c r="A122" s="4" t="s">
        <v>167</v>
      </c>
      <c r="B122" s="10" t="s">
        <v>45</v>
      </c>
      <c r="C122" s="29">
        <f t="shared" si="9"/>
        <v>121</v>
      </c>
      <c r="D122" s="32" t="str">
        <f t="shared" si="10"/>
        <v>plats 121</v>
      </c>
      <c r="E122" s="26">
        <f t="shared" si="11"/>
        <v>244</v>
      </c>
      <c r="F122" s="35">
        <f t="shared" si="12"/>
        <v>2.8344827586206898</v>
      </c>
      <c r="G122" s="13">
        <v>1.0647010647010647E-2</v>
      </c>
      <c r="H122" s="4">
        <v>44</v>
      </c>
      <c r="I122" s="4">
        <f t="shared" si="13"/>
        <v>0.15172413793103448</v>
      </c>
      <c r="J122" s="33">
        <f>IFERROR(_xlfn.NUMBERVALUE(_xlfn.XLOOKUP($A122,Klimatanpassning!$A:$A,Klimatanpassning!$B:$B)),"")</f>
        <v>138</v>
      </c>
      <c r="K122" s="4">
        <f t="shared" si="14"/>
        <v>0.47586206896551725</v>
      </c>
      <c r="L122" s="23">
        <v>0.57109906439672509</v>
      </c>
      <c r="M122" s="4">
        <f t="shared" si="15"/>
        <v>60</v>
      </c>
      <c r="N122" s="4">
        <f t="shared" si="16"/>
        <v>0.20689655172413793</v>
      </c>
      <c r="O122" s="4" t="str">
        <f>IFERROR(_xlfn.XLOOKUP(A122,Samhällsplanering!$A:$A,Samhällsplanering!$B:$B),"")</f>
        <v>Ej svar</v>
      </c>
      <c r="P122" s="4">
        <f t="shared" si="17"/>
        <v>2</v>
      </c>
    </row>
    <row r="123" spans="1:16" x14ac:dyDescent="0.35">
      <c r="A123" s="4" t="s">
        <v>305</v>
      </c>
      <c r="B123" s="10" t="s">
        <v>22</v>
      </c>
      <c r="C123" s="29">
        <f t="shared" si="9"/>
        <v>122</v>
      </c>
      <c r="D123" s="32" t="str">
        <f t="shared" si="10"/>
        <v>plats 122</v>
      </c>
      <c r="E123" s="26">
        <f t="shared" si="11"/>
        <v>246</v>
      </c>
      <c r="F123" s="35">
        <f t="shared" si="12"/>
        <v>2.8413793103448275</v>
      </c>
      <c r="G123" s="13">
        <v>9.3696763202725727E-3</v>
      </c>
      <c r="H123" s="4">
        <v>33</v>
      </c>
      <c r="I123" s="4">
        <f t="shared" si="13"/>
        <v>0.11379310344827587</v>
      </c>
      <c r="J123" s="33">
        <f>IFERROR(_xlfn.NUMBERVALUE(_xlfn.XLOOKUP($A123,Klimatanpassning!$A:$A,Klimatanpassning!$B:$B)),"")</f>
        <v>187</v>
      </c>
      <c r="K123" s="4">
        <f t="shared" si="14"/>
        <v>0.64482758620689651</v>
      </c>
      <c r="L123" s="23">
        <v>0.68627074134517496</v>
      </c>
      <c r="M123" s="4">
        <f t="shared" si="15"/>
        <v>24</v>
      </c>
      <c r="N123" s="4">
        <f t="shared" si="16"/>
        <v>8.2758620689655171E-2</v>
      </c>
      <c r="O123" s="4" t="str">
        <f>IFERROR(_xlfn.XLOOKUP(A123,Samhällsplanering!$A:$A,Samhällsplanering!$B:$B),"")</f>
        <v>Nej</v>
      </c>
      <c r="P123" s="4">
        <f t="shared" si="17"/>
        <v>2</v>
      </c>
    </row>
    <row r="124" spans="1:16" x14ac:dyDescent="0.35">
      <c r="A124" s="4" t="s">
        <v>120</v>
      </c>
      <c r="B124" s="10" t="s">
        <v>25</v>
      </c>
      <c r="C124" s="29">
        <f t="shared" si="9"/>
        <v>123</v>
      </c>
      <c r="D124" s="32" t="str">
        <f t="shared" si="10"/>
        <v>plats 123</v>
      </c>
      <c r="E124" s="26">
        <f t="shared" si="11"/>
        <v>541</v>
      </c>
      <c r="F124" s="35">
        <f t="shared" si="12"/>
        <v>2.8620689655172411</v>
      </c>
      <c r="G124" s="13">
        <v>2.6374379174516183E-2</v>
      </c>
      <c r="H124" s="4">
        <v>236</v>
      </c>
      <c r="I124" s="4">
        <f t="shared" si="13"/>
        <v>0.81379310344827582</v>
      </c>
      <c r="J124" s="33">
        <f>IFERROR(_xlfn.NUMBERVALUE(_xlfn.XLOOKUP($A124,Klimatanpassning!$A:$A,Klimatanpassning!$B:$B)),"")</f>
        <v>64</v>
      </c>
      <c r="K124" s="4">
        <f t="shared" si="14"/>
        <v>0.22068965517241379</v>
      </c>
      <c r="L124" s="23">
        <v>0.32152390956632104</v>
      </c>
      <c r="M124" s="4">
        <f t="shared" si="15"/>
        <v>240</v>
      </c>
      <c r="N124" s="4">
        <f t="shared" si="16"/>
        <v>0.82758620689655171</v>
      </c>
      <c r="O124" s="4" t="str">
        <f>IFERROR(_xlfn.XLOOKUP(A124,Samhällsplanering!$A:$A,Samhällsplanering!$B:$B),"")</f>
        <v>Ja</v>
      </c>
      <c r="P124" s="4">
        <f t="shared" si="17"/>
        <v>1</v>
      </c>
    </row>
    <row r="125" spans="1:16" x14ac:dyDescent="0.35">
      <c r="A125" s="4" t="s">
        <v>162</v>
      </c>
      <c r="B125" s="10" t="s">
        <v>45</v>
      </c>
      <c r="C125" s="29">
        <f t="shared" si="9"/>
        <v>124</v>
      </c>
      <c r="D125" s="38" t="str">
        <f t="shared" si="10"/>
        <v>plats 124</v>
      </c>
      <c r="E125" s="26">
        <f t="shared" si="11"/>
        <v>252</v>
      </c>
      <c r="F125" s="35">
        <f t="shared" si="12"/>
        <v>2.8620689655172415</v>
      </c>
      <c r="G125" s="13">
        <v>1.0846560846560847E-2</v>
      </c>
      <c r="H125" s="4">
        <v>48</v>
      </c>
      <c r="I125" s="4">
        <f t="shared" si="13"/>
        <v>0.16551724137931034</v>
      </c>
      <c r="J125" s="33">
        <v>195</v>
      </c>
      <c r="K125" s="4">
        <f t="shared" si="14"/>
        <v>0.67241379310344829</v>
      </c>
      <c r="L125" s="23">
        <v>0.93907747889079862</v>
      </c>
      <c r="M125" s="4">
        <f t="shared" si="15"/>
        <v>7</v>
      </c>
      <c r="N125" s="4">
        <f t="shared" si="16"/>
        <v>2.4137931034482758E-2</v>
      </c>
      <c r="O125" s="4" t="str">
        <f>IFERROR(_xlfn.XLOOKUP(A125,Samhällsplanering!$A:$A,Samhällsplanering!$B:$B),"")</f>
        <v>Nej</v>
      </c>
      <c r="P125" s="4">
        <f t="shared" si="17"/>
        <v>2</v>
      </c>
    </row>
    <row r="126" spans="1:16" x14ac:dyDescent="0.35">
      <c r="A126" s="4" t="s">
        <v>49</v>
      </c>
      <c r="B126" s="10" t="s">
        <v>15</v>
      </c>
      <c r="C126" s="29">
        <f t="shared" si="9"/>
        <v>125</v>
      </c>
      <c r="D126" s="32" t="str">
        <f t="shared" si="10"/>
        <v>plats 125</v>
      </c>
      <c r="E126" s="26">
        <f t="shared" si="11"/>
        <v>253</v>
      </c>
      <c r="F126" s="35">
        <f t="shared" si="12"/>
        <v>2.8655172413793104</v>
      </c>
      <c r="G126" s="13">
        <v>9.0795241077019414E-3</v>
      </c>
      <c r="H126" s="4">
        <v>29</v>
      </c>
      <c r="I126" s="4">
        <f t="shared" si="13"/>
        <v>0.1</v>
      </c>
      <c r="J126" s="33">
        <v>195</v>
      </c>
      <c r="K126" s="4">
        <f t="shared" si="14"/>
        <v>0.67241379310344829</v>
      </c>
      <c r="L126" s="23">
        <v>0.66557325886894902</v>
      </c>
      <c r="M126" s="4">
        <f t="shared" si="15"/>
        <v>27</v>
      </c>
      <c r="N126" s="4">
        <f t="shared" si="16"/>
        <v>9.3103448275862075E-2</v>
      </c>
      <c r="O126" s="4" t="str">
        <f>IFERROR(_xlfn.XLOOKUP(A126,Samhällsplanering!$A:$A,Samhällsplanering!$B:$B),"")</f>
        <v>Ej svar</v>
      </c>
      <c r="P126" s="4">
        <f t="shared" si="17"/>
        <v>2</v>
      </c>
    </row>
    <row r="127" spans="1:16" x14ac:dyDescent="0.35">
      <c r="A127" s="4" t="s">
        <v>288</v>
      </c>
      <c r="B127" s="10" t="s">
        <v>142</v>
      </c>
      <c r="C127" s="29">
        <f t="shared" si="9"/>
        <v>125</v>
      </c>
      <c r="D127" s="38" t="str">
        <f t="shared" si="10"/>
        <v>plats 125</v>
      </c>
      <c r="E127" s="26">
        <f t="shared" si="11"/>
        <v>542</v>
      </c>
      <c r="F127" s="35">
        <f t="shared" si="12"/>
        <v>2.8655172413793104</v>
      </c>
      <c r="G127" s="13">
        <v>1.9363762102351315E-2</v>
      </c>
      <c r="H127" s="4">
        <v>169</v>
      </c>
      <c r="I127" s="4">
        <f t="shared" si="13"/>
        <v>0.58275862068965523</v>
      </c>
      <c r="J127" s="33">
        <v>195</v>
      </c>
      <c r="K127" s="4">
        <f t="shared" si="14"/>
        <v>0.67241379310344829</v>
      </c>
      <c r="L127" s="23">
        <v>0.39967495202917219</v>
      </c>
      <c r="M127" s="4">
        <f t="shared" si="15"/>
        <v>177</v>
      </c>
      <c r="N127" s="4">
        <f t="shared" si="16"/>
        <v>0.6103448275862069</v>
      </c>
      <c r="O127" s="4" t="str">
        <f>IFERROR(_xlfn.XLOOKUP(A127,Samhällsplanering!$A:$A,Samhällsplanering!$B:$B),"")</f>
        <v>Ja</v>
      </c>
      <c r="P127" s="4">
        <f t="shared" si="17"/>
        <v>1</v>
      </c>
    </row>
    <row r="128" spans="1:16" x14ac:dyDescent="0.35">
      <c r="A128" s="4" t="s">
        <v>81</v>
      </c>
      <c r="B128" s="10" t="s">
        <v>58</v>
      </c>
      <c r="C128" s="29">
        <f t="shared" si="9"/>
        <v>127</v>
      </c>
      <c r="D128" s="32" t="str">
        <f t="shared" si="10"/>
        <v>plats 127</v>
      </c>
      <c r="E128" s="26">
        <f t="shared" si="11"/>
        <v>544</v>
      </c>
      <c r="F128" s="35">
        <f t="shared" si="12"/>
        <v>2.8724137931034486</v>
      </c>
      <c r="G128" s="13">
        <v>2.0656314093173162E-2</v>
      </c>
      <c r="H128" s="4">
        <v>183</v>
      </c>
      <c r="I128" s="4">
        <f t="shared" si="13"/>
        <v>0.63103448275862073</v>
      </c>
      <c r="J128" s="33">
        <f>IFERROR(_xlfn.NUMBERVALUE(_xlfn.XLOOKUP($A128,Klimatanpassning!$A:$A,Klimatanpassning!$B:$B)),"")</f>
        <v>81</v>
      </c>
      <c r="K128" s="4">
        <f t="shared" si="14"/>
        <v>0.27931034482758621</v>
      </c>
      <c r="L128" s="23">
        <v>0.19180100272352762</v>
      </c>
      <c r="M128" s="4">
        <f t="shared" si="15"/>
        <v>279</v>
      </c>
      <c r="N128" s="4">
        <f t="shared" si="16"/>
        <v>0.96206896551724141</v>
      </c>
      <c r="O128" s="4" t="str">
        <f>IFERROR(_xlfn.XLOOKUP(A128,Samhällsplanering!$A:$A,Samhällsplanering!$B:$B),"")</f>
        <v>Ja</v>
      </c>
      <c r="P128" s="4">
        <f t="shared" si="17"/>
        <v>1</v>
      </c>
    </row>
    <row r="129" spans="1:16" x14ac:dyDescent="0.35">
      <c r="A129" s="4" t="s">
        <v>222</v>
      </c>
      <c r="B129" s="10" t="s">
        <v>156</v>
      </c>
      <c r="C129" s="29">
        <f t="shared" si="9"/>
        <v>128</v>
      </c>
      <c r="D129" s="32" t="str">
        <f t="shared" si="10"/>
        <v>plats 128</v>
      </c>
      <c r="E129" s="26">
        <f t="shared" si="11"/>
        <v>545</v>
      </c>
      <c r="F129" s="35">
        <f t="shared" si="12"/>
        <v>2.8758620689655174</v>
      </c>
      <c r="G129" s="13">
        <v>2.3069679849340868E-2</v>
      </c>
      <c r="H129" s="4">
        <v>211</v>
      </c>
      <c r="I129" s="4">
        <f t="shared" si="13"/>
        <v>0.72758620689655173</v>
      </c>
      <c r="J129" s="33">
        <f>IFERROR(_xlfn.NUMBERVALUE(_xlfn.XLOOKUP($A129,Klimatanpassning!$A:$A,Klimatanpassning!$B:$B)),"")</f>
        <v>53</v>
      </c>
      <c r="K129" s="4">
        <f t="shared" si="14"/>
        <v>0.18275862068965518</v>
      </c>
      <c r="L129" s="23">
        <v>0.18512690230493897</v>
      </c>
      <c r="M129" s="4">
        <f t="shared" si="15"/>
        <v>280</v>
      </c>
      <c r="N129" s="4">
        <f t="shared" si="16"/>
        <v>0.96551724137931039</v>
      </c>
      <c r="O129" s="4" t="str">
        <f>IFERROR(_xlfn.XLOOKUP(A129,Samhällsplanering!$A:$A,Samhällsplanering!$B:$B),"")</f>
        <v>Ja</v>
      </c>
      <c r="P129" s="4">
        <f t="shared" si="17"/>
        <v>1</v>
      </c>
    </row>
    <row r="130" spans="1:16" x14ac:dyDescent="0.35">
      <c r="A130" s="4" t="s">
        <v>315</v>
      </c>
      <c r="B130" s="10" t="s">
        <v>66</v>
      </c>
      <c r="C130" s="29">
        <f t="shared" ref="C130:C193" si="18">IFERROR(RANK(F130,$F$2:$F$291,1),"")</f>
        <v>129</v>
      </c>
      <c r="D130" s="32" t="str">
        <f t="shared" ref="D130:D193" si="19">IF(C130=1,"första plats",IF(C130=2,"andra plats",IF(C130=3,"tredje plats",IF(C130=4,"fjärde plats",IF(C130=5,"femte plats",IF(C130=6,"sjätte plats",IF(C130=7,"sjunde plats",IF(C130=8,"åttonde plats",IF(C130=9,"nionde plats",IF(C130=10,"tionde plats",IF(C130=11,"elfte plats",IF(C130=12,"tolfte plats",IF(C130=289,"näst sista plats",IF(C130=290,"sista plats","plats "&amp;C130))))))))))))))</f>
        <v>plats 129</v>
      </c>
      <c r="E130" s="26">
        <f t="shared" ref="E130:E193" si="20">H130+J130+M130+P130</f>
        <v>264</v>
      </c>
      <c r="F130" s="35">
        <f t="shared" ref="F130:F193" si="21">I130+K130+N130+P130</f>
        <v>2.9034482758620692</v>
      </c>
      <c r="G130" s="13">
        <v>7.4969400244798041E-3</v>
      </c>
      <c r="H130" s="4">
        <v>19</v>
      </c>
      <c r="I130" s="4">
        <f t="shared" ref="I130:I193" si="22">H130/290</f>
        <v>6.5517241379310351E-2</v>
      </c>
      <c r="J130" s="33">
        <v>195</v>
      </c>
      <c r="K130" s="4">
        <f t="shared" ref="K130:K193" si="23">(J130/290)</f>
        <v>0.67241379310344829</v>
      </c>
      <c r="L130" s="23">
        <v>0.60301166705668729</v>
      </c>
      <c r="M130" s="4">
        <f t="shared" ref="M130:M193" si="24">RANK(L130,$L$2:$L$291,0)</f>
        <v>48</v>
      </c>
      <c r="N130" s="4">
        <f t="shared" ref="N130:N193" si="25">M130/290</f>
        <v>0.16551724137931034</v>
      </c>
      <c r="O130" s="4" t="str">
        <f>IFERROR(_xlfn.XLOOKUP(A130,Samhällsplanering!$A:$A,Samhällsplanering!$B:$B),"")</f>
        <v>Nej</v>
      </c>
      <c r="P130" s="4">
        <f t="shared" ref="P130:P193" si="26">IF(O130="JA",1,2)</f>
        <v>2</v>
      </c>
    </row>
    <row r="131" spans="1:16" x14ac:dyDescent="0.35">
      <c r="A131" s="4" t="s">
        <v>174</v>
      </c>
      <c r="B131" s="10" t="s">
        <v>25</v>
      </c>
      <c r="C131" s="29">
        <f t="shared" si="18"/>
        <v>130</v>
      </c>
      <c r="D131" s="32" t="str">
        <f t="shared" si="19"/>
        <v>plats 130</v>
      </c>
      <c r="E131" s="26">
        <f t="shared" si="20"/>
        <v>556</v>
      </c>
      <c r="F131" s="35">
        <f t="shared" si="21"/>
        <v>2.9137931034482758</v>
      </c>
      <c r="G131" s="13">
        <v>3.0316392900451988E-2</v>
      </c>
      <c r="H131" s="4">
        <v>249</v>
      </c>
      <c r="I131" s="4">
        <f t="shared" si="22"/>
        <v>0.85862068965517246</v>
      </c>
      <c r="J131" s="33">
        <f>IFERROR(_xlfn.NUMBERVALUE(_xlfn.XLOOKUP($A131,Klimatanpassning!$A:$A,Klimatanpassning!$B:$B)),"")</f>
        <v>49</v>
      </c>
      <c r="K131" s="4">
        <f t="shared" si="23"/>
        <v>0.16896551724137931</v>
      </c>
      <c r="L131" s="23">
        <v>0.27375183024541333</v>
      </c>
      <c r="M131" s="4">
        <f t="shared" si="24"/>
        <v>257</v>
      </c>
      <c r="N131" s="4">
        <f t="shared" si="25"/>
        <v>0.88620689655172413</v>
      </c>
      <c r="O131" s="4" t="str">
        <f>IFERROR(_xlfn.XLOOKUP(A131,Samhällsplanering!$A:$A,Samhällsplanering!$B:$B),"")</f>
        <v>Ja</v>
      </c>
      <c r="P131" s="4">
        <f t="shared" si="26"/>
        <v>1</v>
      </c>
    </row>
    <row r="132" spans="1:16" x14ac:dyDescent="0.35">
      <c r="A132" s="4" t="s">
        <v>12</v>
      </c>
      <c r="B132" s="10" t="s">
        <v>11</v>
      </c>
      <c r="C132" s="29">
        <f t="shared" si="18"/>
        <v>131</v>
      </c>
      <c r="D132" s="32" t="str">
        <f t="shared" si="19"/>
        <v>plats 131</v>
      </c>
      <c r="E132" s="26">
        <f t="shared" si="20"/>
        <v>269</v>
      </c>
      <c r="F132" s="35">
        <f t="shared" si="21"/>
        <v>2.9206896551724135</v>
      </c>
      <c r="G132" s="13">
        <v>3.7488284910965324E-3</v>
      </c>
      <c r="H132" s="4">
        <v>3</v>
      </c>
      <c r="I132" s="4">
        <f t="shared" si="22"/>
        <v>1.0344827586206896E-2</v>
      </c>
      <c r="J132" s="33">
        <f>IFERROR(_xlfn.NUMBERVALUE(_xlfn.XLOOKUP($A132,Klimatanpassning!$A:$A,Klimatanpassning!$B:$B)),"")</f>
        <v>190</v>
      </c>
      <c r="K132" s="4">
        <f t="shared" si="23"/>
        <v>0.65517241379310343</v>
      </c>
      <c r="L132" s="23">
        <v>0.54787916512726853</v>
      </c>
      <c r="M132" s="4">
        <f t="shared" si="24"/>
        <v>74</v>
      </c>
      <c r="N132" s="4">
        <f t="shared" si="25"/>
        <v>0.25517241379310346</v>
      </c>
      <c r="O132" s="4" t="str">
        <f>IFERROR(_xlfn.XLOOKUP(A132,Samhällsplanering!$A:$A,Samhällsplanering!$B:$B),"")</f>
        <v>Ej svar</v>
      </c>
      <c r="P132" s="4">
        <f t="shared" si="26"/>
        <v>2</v>
      </c>
    </row>
    <row r="133" spans="1:16" x14ac:dyDescent="0.35">
      <c r="A133" s="4" t="s">
        <v>57</v>
      </c>
      <c r="B133" s="10" t="s">
        <v>58</v>
      </c>
      <c r="C133" s="29">
        <f t="shared" si="18"/>
        <v>132</v>
      </c>
      <c r="D133" s="32" t="str">
        <f t="shared" si="19"/>
        <v>plats 132</v>
      </c>
      <c r="E133" s="26">
        <f t="shared" si="20"/>
        <v>270</v>
      </c>
      <c r="F133" s="35">
        <f t="shared" si="21"/>
        <v>2.9241379310344828</v>
      </c>
      <c r="G133" s="13">
        <v>7.4991848712096512E-3</v>
      </c>
      <c r="H133" s="4">
        <v>20</v>
      </c>
      <c r="I133" s="4">
        <f t="shared" si="22"/>
        <v>6.8965517241379309E-2</v>
      </c>
      <c r="J133" s="33">
        <f>IFERROR(_xlfn.NUMBERVALUE(_xlfn.XLOOKUP($A133,Klimatanpassning!$A:$A,Klimatanpassning!$B:$B)),"")</f>
        <v>88</v>
      </c>
      <c r="K133" s="4">
        <f t="shared" si="23"/>
        <v>0.30344827586206896</v>
      </c>
      <c r="L133" s="23">
        <v>0.41525110895055745</v>
      </c>
      <c r="M133" s="4">
        <f t="shared" si="24"/>
        <v>160</v>
      </c>
      <c r="N133" s="4">
        <f t="shared" si="25"/>
        <v>0.55172413793103448</v>
      </c>
      <c r="O133" s="4" t="str">
        <f>IFERROR(_xlfn.XLOOKUP(A133,Samhällsplanering!$A:$A,Samhällsplanering!$B:$B),"")</f>
        <v>Ej svar</v>
      </c>
      <c r="P133" s="4">
        <f t="shared" si="26"/>
        <v>2</v>
      </c>
    </row>
    <row r="134" spans="1:16" x14ac:dyDescent="0.35">
      <c r="A134" s="4" t="s">
        <v>291</v>
      </c>
      <c r="B134" s="10" t="s">
        <v>156</v>
      </c>
      <c r="C134" s="29">
        <f t="shared" si="18"/>
        <v>133</v>
      </c>
      <c r="D134" s="32" t="str">
        <f t="shared" si="19"/>
        <v>plats 133</v>
      </c>
      <c r="E134" s="26">
        <f t="shared" si="20"/>
        <v>273</v>
      </c>
      <c r="F134" s="35">
        <f t="shared" si="21"/>
        <v>2.9344827586206899</v>
      </c>
      <c r="G134" s="13">
        <v>1.3959390862944163E-2</v>
      </c>
      <c r="H134" s="4">
        <v>80</v>
      </c>
      <c r="I134" s="4">
        <f t="shared" si="22"/>
        <v>0.27586206896551724</v>
      </c>
      <c r="J134" s="33">
        <f>IFERROR(_xlfn.NUMBERVALUE(_xlfn.XLOOKUP($A134,Klimatanpassning!$A:$A,Klimatanpassning!$B:$B)),"")</f>
        <v>155</v>
      </c>
      <c r="K134" s="4">
        <f t="shared" si="23"/>
        <v>0.53448275862068961</v>
      </c>
      <c r="L134" s="23">
        <v>0.63812912331295779</v>
      </c>
      <c r="M134" s="4">
        <f t="shared" si="24"/>
        <v>36</v>
      </c>
      <c r="N134" s="4">
        <f t="shared" si="25"/>
        <v>0.12413793103448276</v>
      </c>
      <c r="O134" s="4" t="str">
        <f>IFERROR(_xlfn.XLOOKUP(A134,Samhällsplanering!$A:$A,Samhällsplanering!$B:$B),"")</f>
        <v>Nej</v>
      </c>
      <c r="P134" s="4">
        <f t="shared" si="26"/>
        <v>2</v>
      </c>
    </row>
    <row r="135" spans="1:16" x14ac:dyDescent="0.35">
      <c r="A135" s="4" t="s">
        <v>161</v>
      </c>
      <c r="B135" s="10" t="s">
        <v>58</v>
      </c>
      <c r="C135" s="29">
        <f t="shared" si="18"/>
        <v>133</v>
      </c>
      <c r="D135" s="32" t="str">
        <f t="shared" si="19"/>
        <v>plats 133</v>
      </c>
      <c r="E135" s="26">
        <f t="shared" si="20"/>
        <v>562</v>
      </c>
      <c r="F135" s="35">
        <f t="shared" si="21"/>
        <v>2.9344827586206899</v>
      </c>
      <c r="G135" s="13">
        <v>1.6393442622950821E-2</v>
      </c>
      <c r="H135" s="4">
        <v>117</v>
      </c>
      <c r="I135" s="4">
        <f t="shared" si="22"/>
        <v>0.40344827586206894</v>
      </c>
      <c r="J135" s="33">
        <v>195</v>
      </c>
      <c r="K135" s="4">
        <f t="shared" si="23"/>
        <v>0.67241379310344829</v>
      </c>
      <c r="L135" s="23">
        <v>0.30439801775349251</v>
      </c>
      <c r="M135" s="4">
        <f t="shared" si="24"/>
        <v>249</v>
      </c>
      <c r="N135" s="4">
        <f t="shared" si="25"/>
        <v>0.85862068965517246</v>
      </c>
      <c r="O135" s="4" t="str">
        <f>IFERROR(_xlfn.XLOOKUP(A135,Samhällsplanering!$A:$A,Samhällsplanering!$B:$B),"")</f>
        <v>Ja</v>
      </c>
      <c r="P135" s="4">
        <f t="shared" si="26"/>
        <v>1</v>
      </c>
    </row>
    <row r="136" spans="1:16" x14ac:dyDescent="0.35">
      <c r="A136" s="4" t="s">
        <v>102</v>
      </c>
      <c r="B136" s="10" t="s">
        <v>84</v>
      </c>
      <c r="C136" s="29">
        <f t="shared" si="18"/>
        <v>135</v>
      </c>
      <c r="D136" s="32" t="str">
        <f t="shared" si="19"/>
        <v>plats 135</v>
      </c>
      <c r="E136" s="26">
        <f t="shared" si="20"/>
        <v>274</v>
      </c>
      <c r="F136" s="35">
        <f t="shared" si="21"/>
        <v>2.9379310344827587</v>
      </c>
      <c r="G136" s="13">
        <v>5.6338028169014088E-3</v>
      </c>
      <c r="H136" s="4">
        <v>11</v>
      </c>
      <c r="I136" s="4">
        <f t="shared" si="22"/>
        <v>3.793103448275862E-2</v>
      </c>
      <c r="J136" s="33">
        <v>195</v>
      </c>
      <c r="K136" s="4">
        <f t="shared" si="23"/>
        <v>0.67241379310344829</v>
      </c>
      <c r="L136" s="23">
        <v>0.55479228834278926</v>
      </c>
      <c r="M136" s="4">
        <f t="shared" si="24"/>
        <v>66</v>
      </c>
      <c r="N136" s="4">
        <f t="shared" si="25"/>
        <v>0.22758620689655173</v>
      </c>
      <c r="O136" s="4" t="str">
        <f>IFERROR(_xlfn.XLOOKUP(A136,Samhällsplanering!$A:$A,Samhällsplanering!$B:$B),"")</f>
        <v>Ej svar</v>
      </c>
      <c r="P136" s="4">
        <f t="shared" si="26"/>
        <v>2</v>
      </c>
    </row>
    <row r="137" spans="1:16" x14ac:dyDescent="0.35">
      <c r="A137" s="4" t="s">
        <v>61</v>
      </c>
      <c r="B137" s="10" t="s">
        <v>11</v>
      </c>
      <c r="C137" s="29">
        <f t="shared" si="18"/>
        <v>136</v>
      </c>
      <c r="D137" s="32" t="str">
        <f t="shared" si="19"/>
        <v>plats 136</v>
      </c>
      <c r="E137" s="26">
        <f t="shared" si="20"/>
        <v>277</v>
      </c>
      <c r="F137" s="35">
        <f t="shared" si="21"/>
        <v>2.9482758620689653</v>
      </c>
      <c r="G137" s="13">
        <v>1.8270401948842874E-2</v>
      </c>
      <c r="H137" s="4">
        <v>151</v>
      </c>
      <c r="I137" s="4">
        <f t="shared" si="22"/>
        <v>0.52068965517241383</v>
      </c>
      <c r="J137" s="33">
        <f>IFERROR(_xlfn.NUMBERVALUE(_xlfn.XLOOKUP($A137,Klimatanpassning!$A:$A,Klimatanpassning!$B:$B)),"")</f>
        <v>118</v>
      </c>
      <c r="K137" s="4">
        <f t="shared" si="23"/>
        <v>0.40689655172413791</v>
      </c>
      <c r="L137" s="23">
        <v>0.98332223878591263</v>
      </c>
      <c r="M137" s="4">
        <f t="shared" si="24"/>
        <v>6</v>
      </c>
      <c r="N137" s="4">
        <f t="shared" si="25"/>
        <v>2.0689655172413793E-2</v>
      </c>
      <c r="O137" s="4" t="str">
        <f>IFERROR(_xlfn.XLOOKUP(A137,Samhällsplanering!$A:$A,Samhällsplanering!$B:$B),"")</f>
        <v>Nej</v>
      </c>
      <c r="P137" s="4">
        <f t="shared" si="26"/>
        <v>2</v>
      </c>
    </row>
    <row r="138" spans="1:16" x14ac:dyDescent="0.35">
      <c r="A138" s="4" t="s">
        <v>150</v>
      </c>
      <c r="B138" s="10" t="s">
        <v>45</v>
      </c>
      <c r="C138" s="29">
        <f t="shared" si="18"/>
        <v>137</v>
      </c>
      <c r="D138" s="32" t="str">
        <f t="shared" si="19"/>
        <v>plats 137</v>
      </c>
      <c r="E138" s="26">
        <f t="shared" si="20"/>
        <v>278</v>
      </c>
      <c r="F138" s="35">
        <f t="shared" si="21"/>
        <v>2.9517241379310346</v>
      </c>
      <c r="G138" s="13">
        <v>1.807815324711445E-2</v>
      </c>
      <c r="H138" s="4">
        <v>147</v>
      </c>
      <c r="I138" s="4">
        <f t="shared" si="22"/>
        <v>0.50689655172413794</v>
      </c>
      <c r="J138" s="33">
        <f>IFERROR(_xlfn.NUMBERVALUE(_xlfn.XLOOKUP($A138,Klimatanpassning!$A:$A,Klimatanpassning!$B:$B)),"")</f>
        <v>74</v>
      </c>
      <c r="K138" s="4">
        <f t="shared" si="23"/>
        <v>0.25517241379310346</v>
      </c>
      <c r="L138" s="23">
        <v>0.58220007966117071</v>
      </c>
      <c r="M138" s="4">
        <f t="shared" si="24"/>
        <v>55</v>
      </c>
      <c r="N138" s="4">
        <f t="shared" si="25"/>
        <v>0.18965517241379309</v>
      </c>
      <c r="O138" s="4" t="str">
        <f>IFERROR(_xlfn.XLOOKUP(A138,Samhällsplanering!$A:$A,Samhällsplanering!$B:$B),"")</f>
        <v>Ej svar</v>
      </c>
      <c r="P138" s="4">
        <f t="shared" si="26"/>
        <v>2</v>
      </c>
    </row>
    <row r="139" spans="1:16" x14ac:dyDescent="0.35">
      <c r="A139" s="4" t="s">
        <v>41</v>
      </c>
      <c r="B139" s="10" t="s">
        <v>22</v>
      </c>
      <c r="C139" s="29">
        <f t="shared" si="18"/>
        <v>138</v>
      </c>
      <c r="D139" s="32" t="str">
        <f t="shared" si="19"/>
        <v>plats 138</v>
      </c>
      <c r="E139" s="26">
        <f t="shared" si="20"/>
        <v>279</v>
      </c>
      <c r="F139" s="35">
        <f t="shared" si="21"/>
        <v>2.9551724137931035</v>
      </c>
      <c r="G139" s="13">
        <v>1.0198878123406425E-2</v>
      </c>
      <c r="H139" s="4">
        <v>39</v>
      </c>
      <c r="I139" s="4">
        <f t="shared" si="22"/>
        <v>0.13448275862068965</v>
      </c>
      <c r="J139" s="33">
        <f>IFERROR(_xlfn.NUMBERVALUE(_xlfn.XLOOKUP($A139,Klimatanpassning!$A:$A,Klimatanpassning!$B:$B)),"")</f>
        <v>57</v>
      </c>
      <c r="K139" s="4">
        <f t="shared" si="23"/>
        <v>0.19655172413793104</v>
      </c>
      <c r="L139" s="23">
        <v>0.39836428723328832</v>
      </c>
      <c r="M139" s="4">
        <f t="shared" si="24"/>
        <v>181</v>
      </c>
      <c r="N139" s="4">
        <f t="shared" si="25"/>
        <v>0.62413793103448278</v>
      </c>
      <c r="O139" s="4" t="str">
        <f>IFERROR(_xlfn.XLOOKUP(A139,Samhällsplanering!$A:$A,Samhällsplanering!$B:$B),"")</f>
        <v>Ej svar</v>
      </c>
      <c r="P139" s="4">
        <f t="shared" si="26"/>
        <v>2</v>
      </c>
    </row>
    <row r="140" spans="1:16" x14ac:dyDescent="0.35">
      <c r="A140" s="4" t="s">
        <v>236</v>
      </c>
      <c r="B140" s="10" t="s">
        <v>142</v>
      </c>
      <c r="C140" s="29">
        <f t="shared" si="18"/>
        <v>139</v>
      </c>
      <c r="D140" s="32" t="str">
        <f t="shared" si="19"/>
        <v>plats 139</v>
      </c>
      <c r="E140" s="26">
        <f t="shared" si="20"/>
        <v>570</v>
      </c>
      <c r="F140" s="35">
        <f t="shared" si="21"/>
        <v>2.9620689655172412</v>
      </c>
      <c r="G140" s="13">
        <v>5.5181880576527113E-2</v>
      </c>
      <c r="H140" s="4">
        <v>280</v>
      </c>
      <c r="I140" s="4">
        <f t="shared" si="22"/>
        <v>0.96551724137931039</v>
      </c>
      <c r="J140" s="33">
        <f>IFERROR(_xlfn.NUMBERVALUE(_xlfn.XLOOKUP($A140,Klimatanpassning!$A:$A,Klimatanpassning!$B:$B)),"")</f>
        <v>53</v>
      </c>
      <c r="K140" s="4">
        <f t="shared" si="23"/>
        <v>0.18275862068965518</v>
      </c>
      <c r="L140" s="23">
        <v>0.32778308151399427</v>
      </c>
      <c r="M140" s="4">
        <f t="shared" si="24"/>
        <v>236</v>
      </c>
      <c r="N140" s="4">
        <f t="shared" si="25"/>
        <v>0.81379310344827582</v>
      </c>
      <c r="O140" s="4" t="str">
        <f>IFERROR(_xlfn.XLOOKUP(A140,Samhällsplanering!$A:$A,Samhällsplanering!$B:$B),"")</f>
        <v>Ja</v>
      </c>
      <c r="P140" s="4">
        <f t="shared" si="26"/>
        <v>1</v>
      </c>
    </row>
    <row r="141" spans="1:16" x14ac:dyDescent="0.35">
      <c r="A141" s="4" t="s">
        <v>50</v>
      </c>
      <c r="B141" s="10" t="s">
        <v>45</v>
      </c>
      <c r="C141" s="29">
        <f t="shared" si="18"/>
        <v>140</v>
      </c>
      <c r="D141" s="38" t="str">
        <f t="shared" si="19"/>
        <v>plats 140</v>
      </c>
      <c r="E141" s="26">
        <f t="shared" si="20"/>
        <v>571</v>
      </c>
      <c r="F141" s="35">
        <f t="shared" si="21"/>
        <v>2.9655172413793105</v>
      </c>
      <c r="G141" s="13">
        <v>1.8244731047499213E-2</v>
      </c>
      <c r="H141" s="4">
        <v>150</v>
      </c>
      <c r="I141" s="4">
        <f t="shared" si="22"/>
        <v>0.51724137931034486</v>
      </c>
      <c r="J141" s="33">
        <v>195</v>
      </c>
      <c r="K141" s="4">
        <f t="shared" si="23"/>
        <v>0.67241379310344829</v>
      </c>
      <c r="L141" s="23">
        <v>0.344062728864996</v>
      </c>
      <c r="M141" s="4">
        <f t="shared" si="24"/>
        <v>225</v>
      </c>
      <c r="N141" s="4">
        <f t="shared" si="25"/>
        <v>0.77586206896551724</v>
      </c>
      <c r="O141" s="4" t="str">
        <f>IFERROR(_xlfn.XLOOKUP(A141,Samhällsplanering!$A:$A,Samhällsplanering!$B:$B),"")</f>
        <v>Ja</v>
      </c>
      <c r="P141" s="4">
        <f t="shared" si="26"/>
        <v>1</v>
      </c>
    </row>
    <row r="142" spans="1:16" x14ac:dyDescent="0.35">
      <c r="A142" s="4" t="s">
        <v>59</v>
      </c>
      <c r="B142" s="10" t="s">
        <v>28</v>
      </c>
      <c r="C142" s="29">
        <f t="shared" si="18"/>
        <v>141</v>
      </c>
      <c r="D142" s="32" t="str">
        <f t="shared" si="19"/>
        <v>plats 141</v>
      </c>
      <c r="E142" s="26">
        <f t="shared" si="20"/>
        <v>286</v>
      </c>
      <c r="F142" s="35">
        <f t="shared" si="21"/>
        <v>2.9793103448275859</v>
      </c>
      <c r="G142" s="13">
        <v>1.0734287492221531E-2</v>
      </c>
      <c r="H142" s="4">
        <v>46</v>
      </c>
      <c r="I142" s="4">
        <f t="shared" si="22"/>
        <v>0.15862068965517243</v>
      </c>
      <c r="J142" s="33">
        <v>195</v>
      </c>
      <c r="K142" s="4">
        <f t="shared" si="23"/>
        <v>0.67241379310344829</v>
      </c>
      <c r="L142" s="23">
        <v>0.61608587409337567</v>
      </c>
      <c r="M142" s="4">
        <f t="shared" si="24"/>
        <v>43</v>
      </c>
      <c r="N142" s="4">
        <f t="shared" si="25"/>
        <v>0.14827586206896551</v>
      </c>
      <c r="O142" s="4" t="str">
        <f>IFERROR(_xlfn.XLOOKUP(A142,Samhällsplanering!$A:$A,Samhällsplanering!$B:$B),"")</f>
        <v>Ej svar</v>
      </c>
      <c r="P142" s="4">
        <f t="shared" si="26"/>
        <v>2</v>
      </c>
    </row>
    <row r="143" spans="1:16" x14ac:dyDescent="0.35">
      <c r="A143" s="4" t="s">
        <v>130</v>
      </c>
      <c r="B143" s="10" t="s">
        <v>45</v>
      </c>
      <c r="C143" s="29">
        <f t="shared" si="18"/>
        <v>142</v>
      </c>
      <c r="D143" s="32" t="str">
        <f t="shared" si="19"/>
        <v>plats 142</v>
      </c>
      <c r="E143" s="26">
        <f t="shared" si="20"/>
        <v>286</v>
      </c>
      <c r="F143" s="35">
        <f t="shared" si="21"/>
        <v>2.9793103448275864</v>
      </c>
      <c r="G143" s="13">
        <v>2.333931777378815E-2</v>
      </c>
      <c r="H143" s="4">
        <v>215</v>
      </c>
      <c r="I143" s="4">
        <f t="shared" si="22"/>
        <v>0.74137931034482762</v>
      </c>
      <c r="J143" s="33">
        <f>IFERROR(_xlfn.NUMBERVALUE(_xlfn.XLOOKUP($A143,Klimatanpassning!$A:$A,Klimatanpassning!$B:$B)),"")</f>
        <v>53</v>
      </c>
      <c r="K143" s="4">
        <f t="shared" si="23"/>
        <v>0.18275862068965518</v>
      </c>
      <c r="L143" s="23">
        <v>0.76487712502902627</v>
      </c>
      <c r="M143" s="4">
        <f t="shared" si="24"/>
        <v>16</v>
      </c>
      <c r="N143" s="4">
        <f t="shared" si="25"/>
        <v>5.5172413793103448E-2</v>
      </c>
      <c r="O143" s="4" t="str">
        <f>IFERROR(_xlfn.XLOOKUP(A143,Samhällsplanering!$A:$A,Samhällsplanering!$B:$B),"")</f>
        <v>Nej</v>
      </c>
      <c r="P143" s="4">
        <f t="shared" si="26"/>
        <v>2</v>
      </c>
    </row>
    <row r="144" spans="1:16" x14ac:dyDescent="0.35">
      <c r="A144" s="4" t="s">
        <v>195</v>
      </c>
      <c r="B144" s="10" t="s">
        <v>45</v>
      </c>
      <c r="C144" s="29">
        <f t="shared" si="18"/>
        <v>143</v>
      </c>
      <c r="D144" s="32" t="str">
        <f t="shared" si="19"/>
        <v>plats 143</v>
      </c>
      <c r="E144" s="26">
        <f t="shared" si="20"/>
        <v>290</v>
      </c>
      <c r="F144" s="35">
        <f t="shared" si="21"/>
        <v>2.9931034482758623</v>
      </c>
      <c r="G144" s="13">
        <v>2.2028985507246378E-2</v>
      </c>
      <c r="H144" s="4">
        <v>196</v>
      </c>
      <c r="I144" s="4">
        <f t="shared" si="22"/>
        <v>0.67586206896551726</v>
      </c>
      <c r="J144" s="33">
        <f>IFERROR(_xlfn.NUMBERVALUE(_xlfn.XLOOKUP($A144,Klimatanpassning!$A:$A,Klimatanpassning!$B:$B)),"")</f>
        <v>61</v>
      </c>
      <c r="K144" s="4">
        <f t="shared" si="23"/>
        <v>0.2103448275862069</v>
      </c>
      <c r="L144" s="23">
        <v>0.66011521098026416</v>
      </c>
      <c r="M144" s="4">
        <f t="shared" si="24"/>
        <v>31</v>
      </c>
      <c r="N144" s="4">
        <f t="shared" si="25"/>
        <v>0.10689655172413794</v>
      </c>
      <c r="O144" s="4" t="str">
        <f>IFERROR(_xlfn.XLOOKUP(A144,Samhällsplanering!$A:$A,Samhällsplanering!$B:$B),"")</f>
        <v>Nej</v>
      </c>
      <c r="P144" s="4">
        <f t="shared" si="26"/>
        <v>2</v>
      </c>
    </row>
    <row r="145" spans="1:16" x14ac:dyDescent="0.35">
      <c r="A145" s="4" t="s">
        <v>302</v>
      </c>
      <c r="B145" s="10" t="s">
        <v>80</v>
      </c>
      <c r="C145" s="29">
        <f t="shared" si="18"/>
        <v>144</v>
      </c>
      <c r="D145" s="32" t="str">
        <f t="shared" si="19"/>
        <v>plats 144</v>
      </c>
      <c r="E145" s="26">
        <f t="shared" si="20"/>
        <v>291</v>
      </c>
      <c r="F145" s="35">
        <f t="shared" si="21"/>
        <v>2.9965517241379311</v>
      </c>
      <c r="G145" s="13">
        <v>1.9413465510119784E-2</v>
      </c>
      <c r="H145" s="4">
        <v>173</v>
      </c>
      <c r="I145" s="4">
        <f t="shared" si="22"/>
        <v>0.59655172413793101</v>
      </c>
      <c r="J145" s="33">
        <f>IFERROR(_xlfn.NUMBERVALUE(_xlfn.XLOOKUP($A145,Klimatanpassning!$A:$A,Klimatanpassning!$B:$B)),"")</f>
        <v>81</v>
      </c>
      <c r="K145" s="4">
        <f t="shared" si="23"/>
        <v>0.27931034482758621</v>
      </c>
      <c r="L145" s="23">
        <v>0.64516670504664242</v>
      </c>
      <c r="M145" s="4">
        <f t="shared" si="24"/>
        <v>35</v>
      </c>
      <c r="N145" s="4">
        <f t="shared" si="25"/>
        <v>0.1206896551724138</v>
      </c>
      <c r="O145" s="4" t="str">
        <f>IFERROR(_xlfn.XLOOKUP(A145,Samhällsplanering!$A:$A,Samhällsplanering!$B:$B),"")</f>
        <v>Nej</v>
      </c>
      <c r="P145" s="4">
        <f t="shared" si="26"/>
        <v>2</v>
      </c>
    </row>
    <row r="146" spans="1:16" x14ac:dyDescent="0.35">
      <c r="A146" s="4" t="s">
        <v>202</v>
      </c>
      <c r="B146" s="10" t="s">
        <v>45</v>
      </c>
      <c r="C146" s="29">
        <f t="shared" si="18"/>
        <v>145</v>
      </c>
      <c r="D146" s="32" t="str">
        <f t="shared" si="19"/>
        <v>plats 145</v>
      </c>
      <c r="E146" s="26">
        <f t="shared" si="20"/>
        <v>582</v>
      </c>
      <c r="F146" s="35">
        <f t="shared" si="21"/>
        <v>3.0034482758620689</v>
      </c>
      <c r="G146" s="13">
        <v>2.3365257595772786E-2</v>
      </c>
      <c r="H146" s="4">
        <v>216</v>
      </c>
      <c r="I146" s="4">
        <f t="shared" si="22"/>
        <v>0.7448275862068966</v>
      </c>
      <c r="J146" s="33">
        <v>195</v>
      </c>
      <c r="K146" s="4">
        <f t="shared" si="23"/>
        <v>0.67241379310344829</v>
      </c>
      <c r="L146" s="23">
        <v>0.40620248104238021</v>
      </c>
      <c r="M146" s="4">
        <f t="shared" si="24"/>
        <v>170</v>
      </c>
      <c r="N146" s="4">
        <f t="shared" si="25"/>
        <v>0.58620689655172409</v>
      </c>
      <c r="O146" s="4" t="str">
        <f>IFERROR(_xlfn.XLOOKUP(A146,Samhällsplanering!$A:$A,Samhällsplanering!$B:$B),"")</f>
        <v>Ja</v>
      </c>
      <c r="P146" s="4">
        <f t="shared" si="26"/>
        <v>1</v>
      </c>
    </row>
    <row r="147" spans="1:16" x14ac:dyDescent="0.35">
      <c r="A147" s="4" t="s">
        <v>77</v>
      </c>
      <c r="B147" s="10" t="s">
        <v>22</v>
      </c>
      <c r="C147" s="29">
        <f t="shared" si="18"/>
        <v>146</v>
      </c>
      <c r="D147" s="32" t="str">
        <f t="shared" si="19"/>
        <v>plats 146</v>
      </c>
      <c r="E147" s="26">
        <f t="shared" si="20"/>
        <v>295</v>
      </c>
      <c r="F147" s="35">
        <f t="shared" si="21"/>
        <v>3.010344827586207</v>
      </c>
      <c r="G147" s="13">
        <v>1.1632341723874905E-2</v>
      </c>
      <c r="H147" s="4">
        <v>58</v>
      </c>
      <c r="I147" s="4">
        <f t="shared" si="22"/>
        <v>0.2</v>
      </c>
      <c r="J147" s="33">
        <v>195</v>
      </c>
      <c r="K147" s="4">
        <f t="shared" si="23"/>
        <v>0.67241379310344829</v>
      </c>
      <c r="L147" s="23">
        <v>0.62164350348175568</v>
      </c>
      <c r="M147" s="4">
        <f t="shared" si="24"/>
        <v>40</v>
      </c>
      <c r="N147" s="4">
        <f t="shared" si="25"/>
        <v>0.13793103448275862</v>
      </c>
      <c r="O147" s="4" t="str">
        <f>IFERROR(_xlfn.XLOOKUP(A147,Samhällsplanering!$A:$A,Samhällsplanering!$B:$B),"")</f>
        <v>Nej</v>
      </c>
      <c r="P147" s="4">
        <f t="shared" si="26"/>
        <v>2</v>
      </c>
    </row>
    <row r="148" spans="1:16" x14ac:dyDescent="0.35">
      <c r="A148" s="4" t="s">
        <v>269</v>
      </c>
      <c r="B148" s="10" t="s">
        <v>47</v>
      </c>
      <c r="C148" s="29">
        <f t="shared" si="18"/>
        <v>147</v>
      </c>
      <c r="D148" s="32" t="str">
        <f t="shared" si="19"/>
        <v>plats 147</v>
      </c>
      <c r="E148" s="26">
        <f t="shared" si="20"/>
        <v>585</v>
      </c>
      <c r="F148" s="35">
        <f t="shared" si="21"/>
        <v>3.0137931034482759</v>
      </c>
      <c r="G148" s="13">
        <v>1.7663421418636995E-2</v>
      </c>
      <c r="H148" s="4">
        <v>139</v>
      </c>
      <c r="I148" s="4">
        <f t="shared" si="22"/>
        <v>0.47931034482758622</v>
      </c>
      <c r="J148" s="33">
        <v>195</v>
      </c>
      <c r="K148" s="4">
        <f t="shared" si="23"/>
        <v>0.67241379310344829</v>
      </c>
      <c r="L148" s="23">
        <v>0.3012874201893761</v>
      </c>
      <c r="M148" s="4">
        <f t="shared" si="24"/>
        <v>250</v>
      </c>
      <c r="N148" s="4">
        <f t="shared" si="25"/>
        <v>0.86206896551724133</v>
      </c>
      <c r="O148" s="4" t="str">
        <f>IFERROR(_xlfn.XLOOKUP(A148,Samhällsplanering!$A:$A,Samhällsplanering!$B:$B),"")</f>
        <v>Ja</v>
      </c>
      <c r="P148" s="4">
        <f t="shared" si="26"/>
        <v>1</v>
      </c>
    </row>
    <row r="149" spans="1:16" x14ac:dyDescent="0.35">
      <c r="A149" s="4" t="s">
        <v>21</v>
      </c>
      <c r="B149" s="10" t="s">
        <v>22</v>
      </c>
      <c r="C149" s="29">
        <f t="shared" si="18"/>
        <v>148</v>
      </c>
      <c r="D149" s="32" t="str">
        <f t="shared" si="19"/>
        <v>plats 148</v>
      </c>
      <c r="E149" s="26">
        <f t="shared" si="20"/>
        <v>298</v>
      </c>
      <c r="F149" s="35">
        <f t="shared" si="21"/>
        <v>3.0206896551724141</v>
      </c>
      <c r="G149" s="13">
        <v>5.9196617336152221E-3</v>
      </c>
      <c r="H149" s="4">
        <v>12</v>
      </c>
      <c r="I149" s="4">
        <f t="shared" si="22"/>
        <v>4.1379310344827586E-2</v>
      </c>
      <c r="J149" s="33">
        <f>IFERROR(_xlfn.NUMBERVALUE(_xlfn.XLOOKUP($A149,Klimatanpassning!$A:$A,Klimatanpassning!$B:$B)),"")</f>
        <v>179</v>
      </c>
      <c r="K149" s="4">
        <f t="shared" si="23"/>
        <v>0.61724137931034484</v>
      </c>
      <c r="L149" s="23">
        <v>0.50206825753077222</v>
      </c>
      <c r="M149" s="4">
        <f t="shared" si="24"/>
        <v>105</v>
      </c>
      <c r="N149" s="4">
        <f t="shared" si="25"/>
        <v>0.36206896551724138</v>
      </c>
      <c r="O149" s="4" t="str">
        <f>IFERROR(_xlfn.XLOOKUP(A149,Samhällsplanering!$A:$A,Samhällsplanering!$B:$B),"")</f>
        <v>Ej svar</v>
      </c>
      <c r="P149" s="4">
        <f t="shared" si="26"/>
        <v>2</v>
      </c>
    </row>
    <row r="150" spans="1:16" x14ac:dyDescent="0.35">
      <c r="A150" s="4" t="s">
        <v>87</v>
      </c>
      <c r="B150" s="10" t="s">
        <v>58</v>
      </c>
      <c r="C150" s="29">
        <f t="shared" si="18"/>
        <v>149</v>
      </c>
      <c r="D150" s="32" t="str">
        <f t="shared" si="19"/>
        <v>plats 149</v>
      </c>
      <c r="E150" s="26">
        <f t="shared" si="20"/>
        <v>299</v>
      </c>
      <c r="F150" s="35">
        <f t="shared" si="21"/>
        <v>3.0241379310344829</v>
      </c>
      <c r="G150" s="13">
        <v>7.3773515308004425E-3</v>
      </c>
      <c r="H150" s="4">
        <v>18</v>
      </c>
      <c r="I150" s="4">
        <f t="shared" si="22"/>
        <v>6.2068965517241378E-2</v>
      </c>
      <c r="J150" s="33">
        <v>195</v>
      </c>
      <c r="K150" s="4">
        <f t="shared" si="23"/>
        <v>0.67241379310344829</v>
      </c>
      <c r="L150" s="23">
        <v>0.5311120371907494</v>
      </c>
      <c r="M150" s="4">
        <f t="shared" si="24"/>
        <v>84</v>
      </c>
      <c r="N150" s="4">
        <f t="shared" si="25"/>
        <v>0.28965517241379313</v>
      </c>
      <c r="O150" s="4" t="str">
        <f>IFERROR(_xlfn.XLOOKUP(A150,Samhällsplanering!$A:$A,Samhällsplanering!$B:$B),"")</f>
        <v>Nej</v>
      </c>
      <c r="P150" s="4">
        <f t="shared" si="26"/>
        <v>2</v>
      </c>
    </row>
    <row r="151" spans="1:16" x14ac:dyDescent="0.35">
      <c r="A151" s="4" t="s">
        <v>292</v>
      </c>
      <c r="B151" s="10" t="s">
        <v>47</v>
      </c>
      <c r="C151" s="29">
        <f t="shared" si="18"/>
        <v>150</v>
      </c>
      <c r="D151" s="38" t="str">
        <f t="shared" si="19"/>
        <v>plats 150</v>
      </c>
      <c r="E151" s="26">
        <f t="shared" si="20"/>
        <v>598</v>
      </c>
      <c r="F151" s="35">
        <f t="shared" si="21"/>
        <v>3.0586206896551724</v>
      </c>
      <c r="G151" s="13">
        <v>2.3879841363598008E-2</v>
      </c>
      <c r="H151" s="4">
        <v>219</v>
      </c>
      <c r="I151" s="4">
        <f t="shared" si="22"/>
        <v>0.7551724137931034</v>
      </c>
      <c r="J151" s="33">
        <v>195</v>
      </c>
      <c r="K151" s="4">
        <f t="shared" si="23"/>
        <v>0.67241379310344829</v>
      </c>
      <c r="L151" s="23">
        <v>0.39475990645409509</v>
      </c>
      <c r="M151" s="4">
        <f t="shared" si="24"/>
        <v>183</v>
      </c>
      <c r="N151" s="4">
        <f t="shared" si="25"/>
        <v>0.63103448275862073</v>
      </c>
      <c r="O151" s="4" t="str">
        <f>IFERROR(_xlfn.XLOOKUP(A151,Samhällsplanering!$A:$A,Samhällsplanering!$B:$B),"")</f>
        <v>Ja</v>
      </c>
      <c r="P151" s="4">
        <f t="shared" si="26"/>
        <v>1</v>
      </c>
    </row>
    <row r="152" spans="1:16" x14ac:dyDescent="0.35">
      <c r="A152" s="4" t="s">
        <v>233</v>
      </c>
      <c r="B152" s="10" t="s">
        <v>142</v>
      </c>
      <c r="C152" s="29">
        <f t="shared" si="18"/>
        <v>151</v>
      </c>
      <c r="D152" s="32" t="str">
        <f t="shared" si="19"/>
        <v>plats 151</v>
      </c>
      <c r="E152" s="26">
        <f t="shared" si="20"/>
        <v>310</v>
      </c>
      <c r="F152" s="35">
        <f t="shared" si="21"/>
        <v>3.0620689655172413</v>
      </c>
      <c r="G152" s="13">
        <v>1.5405046480743692E-2</v>
      </c>
      <c r="H152" s="4">
        <v>103</v>
      </c>
      <c r="I152" s="4">
        <f t="shared" si="22"/>
        <v>0.35517241379310344</v>
      </c>
      <c r="J152" s="33">
        <f>IFERROR(_xlfn.NUMBERVALUE(_xlfn.XLOOKUP($A152,Klimatanpassning!$A:$A,Klimatanpassning!$B:$B)),"")</f>
        <v>184</v>
      </c>
      <c r="K152" s="4">
        <f t="shared" si="23"/>
        <v>0.6344827586206897</v>
      </c>
      <c r="L152" s="23">
        <v>0.71461841029094986</v>
      </c>
      <c r="M152" s="4">
        <f t="shared" si="24"/>
        <v>21</v>
      </c>
      <c r="N152" s="4">
        <f t="shared" si="25"/>
        <v>7.2413793103448282E-2</v>
      </c>
      <c r="O152" s="4" t="str">
        <f>IFERROR(_xlfn.XLOOKUP(A152,Samhällsplanering!$A:$A,Samhällsplanering!$B:$B),"")</f>
        <v>Nej</v>
      </c>
      <c r="P152" s="4">
        <f t="shared" si="26"/>
        <v>2</v>
      </c>
    </row>
    <row r="153" spans="1:16" x14ac:dyDescent="0.35">
      <c r="A153" s="4" t="s">
        <v>204</v>
      </c>
      <c r="B153" s="10" t="s">
        <v>45</v>
      </c>
      <c r="C153" s="29">
        <f t="shared" si="18"/>
        <v>152</v>
      </c>
      <c r="D153" s="32" t="str">
        <f t="shared" si="19"/>
        <v>plats 152</v>
      </c>
      <c r="E153" s="26">
        <f t="shared" si="20"/>
        <v>317</v>
      </c>
      <c r="F153" s="35">
        <f t="shared" si="21"/>
        <v>3.0862068965517242</v>
      </c>
      <c r="G153" s="13">
        <v>1.0625000000000001E-2</v>
      </c>
      <c r="H153" s="4">
        <v>42</v>
      </c>
      <c r="I153" s="4">
        <f t="shared" si="22"/>
        <v>0.14482758620689656</v>
      </c>
      <c r="J153" s="33">
        <f>IFERROR(_xlfn.NUMBERVALUE(_xlfn.XLOOKUP($A153,Klimatanpassning!$A:$A,Klimatanpassning!$B:$B)),"")</f>
        <v>110</v>
      </c>
      <c r="K153" s="4">
        <f t="shared" si="23"/>
        <v>0.37931034482758619</v>
      </c>
      <c r="L153" s="23">
        <v>0.41358014502013812</v>
      </c>
      <c r="M153" s="4">
        <f t="shared" si="24"/>
        <v>163</v>
      </c>
      <c r="N153" s="4">
        <f t="shared" si="25"/>
        <v>0.56206896551724139</v>
      </c>
      <c r="O153" s="4" t="str">
        <f>IFERROR(_xlfn.XLOOKUP(A153,Samhällsplanering!$A:$A,Samhällsplanering!$B:$B),"")</f>
        <v>Ej svar</v>
      </c>
      <c r="P153" s="4">
        <f t="shared" si="26"/>
        <v>2</v>
      </c>
    </row>
    <row r="154" spans="1:16" x14ac:dyDescent="0.35">
      <c r="A154" s="4" t="s">
        <v>70</v>
      </c>
      <c r="B154" s="10" t="s">
        <v>66</v>
      </c>
      <c r="C154" s="29">
        <f t="shared" si="18"/>
        <v>153</v>
      </c>
      <c r="D154" s="38" t="str">
        <f t="shared" si="19"/>
        <v>plats 153</v>
      </c>
      <c r="E154" s="26">
        <f t="shared" si="20"/>
        <v>325</v>
      </c>
      <c r="F154" s="35">
        <f t="shared" si="21"/>
        <v>3.113793103448276</v>
      </c>
      <c r="G154" s="13">
        <v>1.1580381471389645E-2</v>
      </c>
      <c r="H154" s="4">
        <v>57</v>
      </c>
      <c r="I154" s="4">
        <f t="shared" si="22"/>
        <v>0.19655172413793104</v>
      </c>
      <c r="J154" s="33">
        <v>195</v>
      </c>
      <c r="K154" s="4">
        <f t="shared" si="23"/>
        <v>0.67241379310344829</v>
      </c>
      <c r="L154" s="23">
        <v>0.54836774237811403</v>
      </c>
      <c r="M154" s="4">
        <f t="shared" si="24"/>
        <v>71</v>
      </c>
      <c r="N154" s="4">
        <f t="shared" si="25"/>
        <v>0.24482758620689654</v>
      </c>
      <c r="O154" s="4" t="str">
        <f>IFERROR(_xlfn.XLOOKUP(A154,Samhällsplanering!$A:$A,Samhällsplanering!$B:$B),"")</f>
        <v>Nej</v>
      </c>
      <c r="P154" s="4">
        <f t="shared" si="26"/>
        <v>2</v>
      </c>
    </row>
    <row r="155" spans="1:16" x14ac:dyDescent="0.35">
      <c r="A155" s="4" t="s">
        <v>23</v>
      </c>
      <c r="B155" s="10" t="s">
        <v>22</v>
      </c>
      <c r="C155" s="29">
        <f t="shared" si="18"/>
        <v>154</v>
      </c>
      <c r="D155" s="32" t="str">
        <f t="shared" si="19"/>
        <v>plats 154</v>
      </c>
      <c r="E155" s="26">
        <f t="shared" si="20"/>
        <v>326</v>
      </c>
      <c r="F155" s="35">
        <f t="shared" si="21"/>
        <v>3.1172413793103448</v>
      </c>
      <c r="G155" s="13">
        <v>1.2876349176292368E-2</v>
      </c>
      <c r="H155" s="4">
        <v>69</v>
      </c>
      <c r="I155" s="4">
        <f t="shared" si="22"/>
        <v>0.23793103448275862</v>
      </c>
      <c r="J155" s="33">
        <f>IFERROR(_xlfn.NUMBERVALUE(_xlfn.XLOOKUP($A155,Klimatanpassning!$A:$A,Klimatanpassning!$B:$B)),"")</f>
        <v>170</v>
      </c>
      <c r="K155" s="4">
        <f t="shared" si="23"/>
        <v>0.58620689655172409</v>
      </c>
      <c r="L155" s="23">
        <v>0.52974530606224579</v>
      </c>
      <c r="M155" s="4">
        <f t="shared" si="24"/>
        <v>85</v>
      </c>
      <c r="N155" s="4">
        <f t="shared" si="25"/>
        <v>0.29310344827586204</v>
      </c>
      <c r="O155" s="4" t="str">
        <f>IFERROR(_xlfn.XLOOKUP(A155,Samhällsplanering!$A:$A,Samhällsplanering!$B:$B),"")</f>
        <v>Nej</v>
      </c>
      <c r="P155" s="4">
        <f t="shared" si="26"/>
        <v>2</v>
      </c>
    </row>
    <row r="156" spans="1:16" x14ac:dyDescent="0.35">
      <c r="A156" s="4" t="s">
        <v>244</v>
      </c>
      <c r="B156" s="10" t="s">
        <v>47</v>
      </c>
      <c r="C156" s="29">
        <f t="shared" si="18"/>
        <v>155</v>
      </c>
      <c r="D156" s="32" t="str">
        <f t="shared" si="19"/>
        <v>plats 155</v>
      </c>
      <c r="E156" s="26">
        <f t="shared" si="20"/>
        <v>617</v>
      </c>
      <c r="F156" s="35">
        <f t="shared" si="21"/>
        <v>3.1241379310344826</v>
      </c>
      <c r="G156" s="13">
        <v>3.3480732785849655E-2</v>
      </c>
      <c r="H156" s="4">
        <v>259</v>
      </c>
      <c r="I156" s="4">
        <f t="shared" si="22"/>
        <v>0.89310344827586208</v>
      </c>
      <c r="J156" s="33">
        <f>IFERROR(_xlfn.NUMBERVALUE(_xlfn.XLOOKUP($A156,Klimatanpassning!$A:$A,Klimatanpassning!$B:$B)),"")</f>
        <v>138</v>
      </c>
      <c r="K156" s="4">
        <f t="shared" si="23"/>
        <v>0.47586206896551725</v>
      </c>
      <c r="L156" s="23">
        <v>0.35282783285442354</v>
      </c>
      <c r="M156" s="4">
        <f t="shared" si="24"/>
        <v>219</v>
      </c>
      <c r="N156" s="4">
        <f t="shared" si="25"/>
        <v>0.7551724137931034</v>
      </c>
      <c r="O156" s="4" t="str">
        <f>IFERROR(_xlfn.XLOOKUP(A156,Samhällsplanering!$A:$A,Samhällsplanering!$B:$B),"")</f>
        <v>Ja</v>
      </c>
      <c r="P156" s="4">
        <f t="shared" si="26"/>
        <v>1</v>
      </c>
    </row>
    <row r="157" spans="1:16" x14ac:dyDescent="0.35">
      <c r="A157" s="4" t="s">
        <v>68</v>
      </c>
      <c r="B157" s="10" t="s">
        <v>22</v>
      </c>
      <c r="C157" s="29">
        <f t="shared" si="18"/>
        <v>156</v>
      </c>
      <c r="D157" s="32" t="str">
        <f t="shared" si="19"/>
        <v>plats 156</v>
      </c>
      <c r="E157" s="26">
        <f t="shared" si="20"/>
        <v>332</v>
      </c>
      <c r="F157" s="35">
        <f t="shared" si="21"/>
        <v>3.1379310344827589</v>
      </c>
      <c r="G157" s="13">
        <v>1.025183864497437E-2</v>
      </c>
      <c r="H157" s="4">
        <v>40</v>
      </c>
      <c r="I157" s="4">
        <f t="shared" si="22"/>
        <v>0.13793103448275862</v>
      </c>
      <c r="J157" s="33">
        <f>IFERROR(_xlfn.NUMBERVALUE(_xlfn.XLOOKUP($A157,Klimatanpassning!$A:$A,Klimatanpassning!$B:$B)),"")</f>
        <v>95</v>
      </c>
      <c r="K157" s="4">
        <f t="shared" si="23"/>
        <v>0.32758620689655171</v>
      </c>
      <c r="L157" s="23">
        <v>0.38281710943905145</v>
      </c>
      <c r="M157" s="4">
        <f t="shared" si="24"/>
        <v>195</v>
      </c>
      <c r="N157" s="4">
        <f t="shared" si="25"/>
        <v>0.67241379310344829</v>
      </c>
      <c r="O157" s="4" t="str">
        <f>IFERROR(_xlfn.XLOOKUP(A157,Samhällsplanering!$A:$A,Samhällsplanering!$B:$B),"")</f>
        <v>Nej</v>
      </c>
      <c r="P157" s="4">
        <f t="shared" si="26"/>
        <v>2</v>
      </c>
    </row>
    <row r="158" spans="1:16" x14ac:dyDescent="0.35">
      <c r="A158" s="4" t="s">
        <v>38</v>
      </c>
      <c r="B158" s="10" t="s">
        <v>15</v>
      </c>
      <c r="C158" s="29">
        <f t="shared" si="18"/>
        <v>157</v>
      </c>
      <c r="D158" s="32" t="str">
        <f t="shared" si="19"/>
        <v>plats 157</v>
      </c>
      <c r="E158" s="26">
        <f t="shared" si="20"/>
        <v>340</v>
      </c>
      <c r="F158" s="35">
        <f t="shared" si="21"/>
        <v>3.1655172413793102</v>
      </c>
      <c r="G158" s="13">
        <v>1.9365471775854966E-2</v>
      </c>
      <c r="H158" s="4">
        <v>170</v>
      </c>
      <c r="I158" s="4">
        <f t="shared" si="22"/>
        <v>0.58620689655172409</v>
      </c>
      <c r="J158" s="33">
        <f>IFERROR(_xlfn.NUMBERVALUE(_xlfn.XLOOKUP($A158,Klimatanpassning!$A:$A,Klimatanpassning!$B:$B)),"")</f>
        <v>155</v>
      </c>
      <c r="K158" s="4">
        <f t="shared" si="23"/>
        <v>0.53448275862068961</v>
      </c>
      <c r="L158" s="23">
        <v>0.7962145752239751</v>
      </c>
      <c r="M158" s="4">
        <f t="shared" si="24"/>
        <v>13</v>
      </c>
      <c r="N158" s="4">
        <f t="shared" si="25"/>
        <v>4.4827586206896551E-2</v>
      </c>
      <c r="O158" s="4" t="str">
        <f>IFERROR(_xlfn.XLOOKUP(A158,Samhällsplanering!$A:$A,Samhällsplanering!$B:$B),"")</f>
        <v>Ej svar</v>
      </c>
      <c r="P158" s="4">
        <f t="shared" si="26"/>
        <v>2</v>
      </c>
    </row>
    <row r="159" spans="1:16" x14ac:dyDescent="0.35">
      <c r="A159" s="4" t="s">
        <v>79</v>
      </c>
      <c r="B159" s="10" t="s">
        <v>80</v>
      </c>
      <c r="C159" s="29">
        <f t="shared" si="18"/>
        <v>158</v>
      </c>
      <c r="D159" s="32" t="str">
        <f t="shared" si="19"/>
        <v>plats 158</v>
      </c>
      <c r="E159" s="26">
        <f t="shared" si="20"/>
        <v>341</v>
      </c>
      <c r="F159" s="35">
        <f t="shared" si="21"/>
        <v>3.1689655172413795</v>
      </c>
      <c r="G159" s="13">
        <v>1.532567049808429E-2</v>
      </c>
      <c r="H159" s="4">
        <v>100</v>
      </c>
      <c r="I159" s="4">
        <f t="shared" si="22"/>
        <v>0.34482758620689657</v>
      </c>
      <c r="J159" s="33">
        <v>195</v>
      </c>
      <c r="K159" s="4">
        <f t="shared" si="23"/>
        <v>0.67241379310344829</v>
      </c>
      <c r="L159" s="23">
        <v>0.61483589522702164</v>
      </c>
      <c r="M159" s="4">
        <f t="shared" si="24"/>
        <v>44</v>
      </c>
      <c r="N159" s="4">
        <f t="shared" si="25"/>
        <v>0.15172413793103448</v>
      </c>
      <c r="O159" s="4" t="str">
        <f>IFERROR(_xlfn.XLOOKUP(A159,Samhällsplanering!$A:$A,Samhällsplanering!$B:$B),"")</f>
        <v>Ej svar</v>
      </c>
      <c r="P159" s="4">
        <f t="shared" si="26"/>
        <v>2</v>
      </c>
    </row>
    <row r="160" spans="1:16" x14ac:dyDescent="0.35">
      <c r="A160" s="4" t="s">
        <v>98</v>
      </c>
      <c r="B160" s="10" t="s">
        <v>20</v>
      </c>
      <c r="C160" s="29">
        <f t="shared" si="18"/>
        <v>159</v>
      </c>
      <c r="D160" s="32" t="str">
        <f t="shared" si="19"/>
        <v>plats 159</v>
      </c>
      <c r="E160" s="26">
        <f t="shared" si="20"/>
        <v>342</v>
      </c>
      <c r="F160" s="35">
        <f t="shared" si="21"/>
        <v>3.1724137931034484</v>
      </c>
      <c r="G160" s="13">
        <v>9.8471986417657045E-3</v>
      </c>
      <c r="H160" s="4">
        <v>36</v>
      </c>
      <c r="I160" s="4">
        <f t="shared" si="22"/>
        <v>0.12413793103448276</v>
      </c>
      <c r="J160" s="33">
        <v>195</v>
      </c>
      <c r="K160" s="4">
        <f t="shared" si="23"/>
        <v>0.67241379310344829</v>
      </c>
      <c r="L160" s="23">
        <v>0.49561296097281471</v>
      </c>
      <c r="M160" s="4">
        <f t="shared" si="24"/>
        <v>109</v>
      </c>
      <c r="N160" s="4">
        <f t="shared" si="25"/>
        <v>0.37586206896551722</v>
      </c>
      <c r="O160" s="4" t="str">
        <f>IFERROR(_xlfn.XLOOKUP(A160,Samhällsplanering!$A:$A,Samhällsplanering!$B:$B),"")</f>
        <v>Nej</v>
      </c>
      <c r="P160" s="4">
        <f t="shared" si="26"/>
        <v>2</v>
      </c>
    </row>
    <row r="161" spans="1:16" x14ac:dyDescent="0.35">
      <c r="A161" s="4" t="s">
        <v>170</v>
      </c>
      <c r="B161" s="10" t="s">
        <v>32</v>
      </c>
      <c r="C161" s="29">
        <f t="shared" si="18"/>
        <v>159</v>
      </c>
      <c r="D161" s="32" t="str">
        <f t="shared" si="19"/>
        <v>plats 159</v>
      </c>
      <c r="E161" s="26">
        <f t="shared" si="20"/>
        <v>631</v>
      </c>
      <c r="F161" s="35">
        <f t="shared" si="21"/>
        <v>3.1724137931034484</v>
      </c>
      <c r="G161" s="13">
        <v>5.0301431801055015E-2</v>
      </c>
      <c r="H161" s="4">
        <v>274</v>
      </c>
      <c r="I161" s="4">
        <f t="shared" si="22"/>
        <v>0.94482758620689655</v>
      </c>
      <c r="J161" s="33">
        <f>IFERROR(_xlfn.NUMBERVALUE(_xlfn.XLOOKUP($A161,Klimatanpassning!$A:$A,Klimatanpassning!$B:$B)),"")</f>
        <v>132</v>
      </c>
      <c r="K161" s="4">
        <f t="shared" si="23"/>
        <v>0.45517241379310347</v>
      </c>
      <c r="L161" s="23">
        <v>0.34773656713281714</v>
      </c>
      <c r="M161" s="4">
        <f t="shared" si="24"/>
        <v>224</v>
      </c>
      <c r="N161" s="4">
        <f t="shared" si="25"/>
        <v>0.77241379310344827</v>
      </c>
      <c r="O161" s="4" t="str">
        <f>IFERROR(_xlfn.XLOOKUP(A161,Samhällsplanering!$A:$A,Samhällsplanering!$B:$B),"")</f>
        <v>Ja</v>
      </c>
      <c r="P161" s="4">
        <f t="shared" si="26"/>
        <v>1</v>
      </c>
    </row>
    <row r="162" spans="1:16" x14ac:dyDescent="0.35">
      <c r="A162" s="4" t="s">
        <v>86</v>
      </c>
      <c r="B162" s="10" t="s">
        <v>58</v>
      </c>
      <c r="C162" s="29">
        <f t="shared" si="18"/>
        <v>161</v>
      </c>
      <c r="D162" s="32" t="str">
        <f t="shared" si="19"/>
        <v>plats 161</v>
      </c>
      <c r="E162" s="26">
        <f t="shared" si="20"/>
        <v>343</v>
      </c>
      <c r="F162" s="35">
        <f t="shared" si="21"/>
        <v>3.1758620689655173</v>
      </c>
      <c r="G162" s="13">
        <v>8.2742316784869974E-3</v>
      </c>
      <c r="H162" s="4">
        <v>22</v>
      </c>
      <c r="I162" s="4">
        <f t="shared" si="22"/>
        <v>7.586206896551724E-2</v>
      </c>
      <c r="J162" s="33">
        <v>195</v>
      </c>
      <c r="K162" s="4">
        <f t="shared" si="23"/>
        <v>0.67241379310344829</v>
      </c>
      <c r="L162" s="23">
        <v>0.46284692837666236</v>
      </c>
      <c r="M162" s="4">
        <f t="shared" si="24"/>
        <v>124</v>
      </c>
      <c r="N162" s="4">
        <f t="shared" si="25"/>
        <v>0.42758620689655175</v>
      </c>
      <c r="O162" s="4" t="str">
        <f>IFERROR(_xlfn.XLOOKUP(A162,Samhällsplanering!$A:$A,Samhällsplanering!$B:$B),"")</f>
        <v>Ej svar</v>
      </c>
      <c r="P162" s="4">
        <f t="shared" si="26"/>
        <v>2</v>
      </c>
    </row>
    <row r="163" spans="1:16" x14ac:dyDescent="0.35">
      <c r="A163" s="4" t="s">
        <v>186</v>
      </c>
      <c r="B163" s="10" t="s">
        <v>66</v>
      </c>
      <c r="C163" s="29">
        <f t="shared" si="18"/>
        <v>162</v>
      </c>
      <c r="D163" s="32" t="str">
        <f t="shared" si="19"/>
        <v>plats 162</v>
      </c>
      <c r="E163" s="26">
        <f t="shared" si="20"/>
        <v>349</v>
      </c>
      <c r="F163" s="35">
        <f t="shared" si="21"/>
        <v>3.1965517241379313</v>
      </c>
      <c r="G163" s="13">
        <v>1.4260249554367201E-2</v>
      </c>
      <c r="H163" s="4">
        <v>84</v>
      </c>
      <c r="I163" s="4">
        <f t="shared" si="22"/>
        <v>0.28965517241379313</v>
      </c>
      <c r="J163" s="33">
        <f>IFERROR(_xlfn.NUMBERVALUE(_xlfn.XLOOKUP($A163,Klimatanpassning!$A:$A,Klimatanpassning!$B:$B)),"")</f>
        <v>150</v>
      </c>
      <c r="K163" s="4">
        <f t="shared" si="23"/>
        <v>0.51724137931034486</v>
      </c>
      <c r="L163" s="23">
        <v>0.49048766939535721</v>
      </c>
      <c r="M163" s="4">
        <f t="shared" si="24"/>
        <v>113</v>
      </c>
      <c r="N163" s="4">
        <f t="shared" si="25"/>
        <v>0.3896551724137931</v>
      </c>
      <c r="O163" s="4" t="str">
        <f>IFERROR(_xlfn.XLOOKUP(A163,Samhällsplanering!$A:$A,Samhällsplanering!$B:$B),"")</f>
        <v>Ej svar</v>
      </c>
      <c r="P163" s="4">
        <f t="shared" si="26"/>
        <v>2</v>
      </c>
    </row>
    <row r="164" spans="1:16" x14ac:dyDescent="0.35">
      <c r="A164" s="4" t="s">
        <v>83</v>
      </c>
      <c r="B164" s="10" t="s">
        <v>84</v>
      </c>
      <c r="C164" s="29">
        <f t="shared" si="18"/>
        <v>163</v>
      </c>
      <c r="D164" s="38" t="str">
        <f t="shared" si="19"/>
        <v>plats 163</v>
      </c>
      <c r="E164" s="26">
        <f t="shared" si="20"/>
        <v>353</v>
      </c>
      <c r="F164" s="35">
        <f t="shared" si="21"/>
        <v>3.2103448275862068</v>
      </c>
      <c r="G164" s="13">
        <v>1.2304779933743492E-2</v>
      </c>
      <c r="H164" s="4">
        <v>65</v>
      </c>
      <c r="I164" s="4">
        <f t="shared" si="22"/>
        <v>0.22413793103448276</v>
      </c>
      <c r="J164" s="33">
        <v>195</v>
      </c>
      <c r="K164" s="4">
        <f t="shared" si="23"/>
        <v>0.67241379310344829</v>
      </c>
      <c r="L164" s="23">
        <v>0.51845829330322124</v>
      </c>
      <c r="M164" s="4">
        <f t="shared" si="24"/>
        <v>91</v>
      </c>
      <c r="N164" s="4">
        <f t="shared" si="25"/>
        <v>0.31379310344827588</v>
      </c>
      <c r="O164" s="4" t="str">
        <f>IFERROR(_xlfn.XLOOKUP(A164,Samhällsplanering!$A:$A,Samhällsplanering!$B:$B),"")</f>
        <v>Ej svar</v>
      </c>
      <c r="P164" s="4">
        <f t="shared" si="26"/>
        <v>2</v>
      </c>
    </row>
    <row r="165" spans="1:16" x14ac:dyDescent="0.35">
      <c r="A165" s="4" t="s">
        <v>33</v>
      </c>
      <c r="B165" s="10" t="s">
        <v>34</v>
      </c>
      <c r="C165" s="29">
        <f t="shared" si="18"/>
        <v>163</v>
      </c>
      <c r="D165" s="32" t="str">
        <f t="shared" si="19"/>
        <v>plats 163</v>
      </c>
      <c r="E165" s="26">
        <f t="shared" si="20"/>
        <v>353</v>
      </c>
      <c r="F165" s="35">
        <f t="shared" si="21"/>
        <v>3.2103448275862068</v>
      </c>
      <c r="G165" s="13">
        <v>1.5286270150083379E-2</v>
      </c>
      <c r="H165" s="4">
        <v>98</v>
      </c>
      <c r="I165" s="4">
        <f t="shared" si="22"/>
        <v>0.33793103448275863</v>
      </c>
      <c r="J165" s="33">
        <f>IFERROR(_xlfn.NUMBERVALUE(_xlfn.XLOOKUP($A165,Klimatanpassning!$A:$A,Klimatanpassning!$B:$B)),"")</f>
        <v>106</v>
      </c>
      <c r="K165" s="4">
        <f t="shared" si="23"/>
        <v>0.36551724137931035</v>
      </c>
      <c r="L165" s="23">
        <v>0.43697919583553008</v>
      </c>
      <c r="M165" s="4">
        <f t="shared" si="24"/>
        <v>147</v>
      </c>
      <c r="N165" s="4">
        <f t="shared" si="25"/>
        <v>0.50689655172413794</v>
      </c>
      <c r="O165" s="4" t="str">
        <f>IFERROR(_xlfn.XLOOKUP(A165,Samhällsplanering!$A:$A,Samhällsplanering!$B:$B),"")</f>
        <v>Nej</v>
      </c>
      <c r="P165" s="4">
        <f t="shared" si="26"/>
        <v>2</v>
      </c>
    </row>
    <row r="166" spans="1:16" x14ac:dyDescent="0.35">
      <c r="A166" s="4" t="s">
        <v>160</v>
      </c>
      <c r="B166" s="10" t="s">
        <v>52</v>
      </c>
      <c r="C166" s="29">
        <f t="shared" si="18"/>
        <v>165</v>
      </c>
      <c r="D166" s="32" t="str">
        <f t="shared" si="19"/>
        <v>plats 165</v>
      </c>
      <c r="E166" s="26">
        <f t="shared" si="20"/>
        <v>356</v>
      </c>
      <c r="F166" s="35">
        <f t="shared" si="21"/>
        <v>3.2206896551724138</v>
      </c>
      <c r="G166" s="13">
        <v>1.2687427912341407E-2</v>
      </c>
      <c r="H166" s="4">
        <v>67</v>
      </c>
      <c r="I166" s="4">
        <f t="shared" si="22"/>
        <v>0.23103448275862068</v>
      </c>
      <c r="J166" s="33">
        <f>IFERROR(_xlfn.NUMBERVALUE(_xlfn.XLOOKUP($A166,Klimatanpassning!$A:$A,Klimatanpassning!$B:$B)),"")</f>
        <v>165</v>
      </c>
      <c r="K166" s="4">
        <f t="shared" si="23"/>
        <v>0.56896551724137934</v>
      </c>
      <c r="L166" s="23">
        <v>0.46697741447372004</v>
      </c>
      <c r="M166" s="4">
        <f t="shared" si="24"/>
        <v>122</v>
      </c>
      <c r="N166" s="4">
        <f t="shared" si="25"/>
        <v>0.4206896551724138</v>
      </c>
      <c r="O166" s="4" t="str">
        <f>IFERROR(_xlfn.XLOOKUP(A166,Samhällsplanering!$A:$A,Samhällsplanering!$B:$B),"")</f>
        <v>Ej svar</v>
      </c>
      <c r="P166" s="4">
        <f t="shared" si="26"/>
        <v>2</v>
      </c>
    </row>
    <row r="167" spans="1:16" x14ac:dyDescent="0.35">
      <c r="A167" s="4" t="s">
        <v>125</v>
      </c>
      <c r="B167" s="10" t="s">
        <v>58</v>
      </c>
      <c r="C167" s="29">
        <f t="shared" si="18"/>
        <v>166</v>
      </c>
      <c r="D167" s="32" t="str">
        <f t="shared" si="19"/>
        <v>plats 166</v>
      </c>
      <c r="E167" s="26">
        <f t="shared" si="20"/>
        <v>361</v>
      </c>
      <c r="F167" s="35">
        <f t="shared" si="21"/>
        <v>3.2379310344827585</v>
      </c>
      <c r="G167" s="13">
        <v>1.2251795521757499E-2</v>
      </c>
      <c r="H167" s="4">
        <v>64</v>
      </c>
      <c r="I167" s="4">
        <f t="shared" si="22"/>
        <v>0.22068965517241379</v>
      </c>
      <c r="J167" s="33">
        <f>IFERROR(_xlfn.NUMBERVALUE(_xlfn.XLOOKUP($A167,Klimatanpassning!$A:$A,Klimatanpassning!$B:$B)),"")</f>
        <v>124</v>
      </c>
      <c r="K167" s="4">
        <f t="shared" si="23"/>
        <v>0.42758620689655175</v>
      </c>
      <c r="L167" s="23">
        <v>0.40527207653894121</v>
      </c>
      <c r="M167" s="4">
        <f t="shared" si="24"/>
        <v>171</v>
      </c>
      <c r="N167" s="4">
        <f t="shared" si="25"/>
        <v>0.58965517241379306</v>
      </c>
      <c r="O167" s="4" t="str">
        <f>IFERROR(_xlfn.XLOOKUP(A167,Samhällsplanering!$A:$A,Samhällsplanering!$B:$B),"")</f>
        <v>Nej</v>
      </c>
      <c r="P167" s="4">
        <f t="shared" si="26"/>
        <v>2</v>
      </c>
    </row>
    <row r="168" spans="1:16" x14ac:dyDescent="0.35">
      <c r="A168" s="4" t="s">
        <v>165</v>
      </c>
      <c r="B168" s="10" t="s">
        <v>80</v>
      </c>
      <c r="C168" s="29">
        <f t="shared" si="18"/>
        <v>166</v>
      </c>
      <c r="D168" s="32" t="str">
        <f t="shared" si="19"/>
        <v>plats 166</v>
      </c>
      <c r="E168" s="26">
        <f t="shared" si="20"/>
        <v>361</v>
      </c>
      <c r="F168" s="35">
        <f t="shared" si="21"/>
        <v>3.2379310344827585</v>
      </c>
      <c r="G168" s="13">
        <v>1.715658240878417E-2</v>
      </c>
      <c r="H168" s="4">
        <v>133</v>
      </c>
      <c r="I168" s="4">
        <f t="shared" si="22"/>
        <v>0.45862068965517239</v>
      </c>
      <c r="J168" s="33">
        <f>IFERROR(_xlfn.NUMBERVALUE(_xlfn.XLOOKUP($A168,Klimatanpassning!$A:$A,Klimatanpassning!$B:$B)),"")</f>
        <v>59</v>
      </c>
      <c r="K168" s="4">
        <f t="shared" si="23"/>
        <v>0.20344827586206896</v>
      </c>
      <c r="L168" s="23">
        <v>0.40956681393722782</v>
      </c>
      <c r="M168" s="4">
        <f t="shared" si="24"/>
        <v>167</v>
      </c>
      <c r="N168" s="4">
        <f t="shared" si="25"/>
        <v>0.57586206896551728</v>
      </c>
      <c r="O168" s="4" t="str">
        <f>IFERROR(_xlfn.XLOOKUP(A168,Samhällsplanering!$A:$A,Samhällsplanering!$B:$B),"")</f>
        <v>Nej</v>
      </c>
      <c r="P168" s="4">
        <f t="shared" si="26"/>
        <v>2</v>
      </c>
    </row>
    <row r="169" spans="1:16" x14ac:dyDescent="0.35">
      <c r="A169" s="4" t="s">
        <v>110</v>
      </c>
      <c r="B169" s="10" t="s">
        <v>80</v>
      </c>
      <c r="C169" s="29">
        <f t="shared" si="18"/>
        <v>168</v>
      </c>
      <c r="D169" s="32" t="str">
        <f t="shared" si="19"/>
        <v>plats 168</v>
      </c>
      <c r="E169" s="26">
        <f t="shared" si="20"/>
        <v>365</v>
      </c>
      <c r="F169" s="35">
        <f t="shared" si="21"/>
        <v>3.2517241379310344</v>
      </c>
      <c r="G169" s="13">
        <v>1.2105490704712495E-2</v>
      </c>
      <c r="H169" s="4">
        <v>63</v>
      </c>
      <c r="I169" s="4">
        <f t="shared" si="22"/>
        <v>0.21724137931034482</v>
      </c>
      <c r="J169" s="33">
        <f>IFERROR(_xlfn.NUMBERVALUE(_xlfn.XLOOKUP($A169,Klimatanpassning!$A:$A,Klimatanpassning!$B:$B)),"")</f>
        <v>148</v>
      </c>
      <c r="K169" s="4">
        <f t="shared" si="23"/>
        <v>0.51034482758620692</v>
      </c>
      <c r="L169" s="23">
        <v>0.43033504346354112</v>
      </c>
      <c r="M169" s="4">
        <f t="shared" si="24"/>
        <v>152</v>
      </c>
      <c r="N169" s="4">
        <f t="shared" si="25"/>
        <v>0.52413793103448281</v>
      </c>
      <c r="O169" s="4" t="str">
        <f>IFERROR(_xlfn.XLOOKUP(A169,Samhällsplanering!$A:$A,Samhällsplanering!$B:$B),"")</f>
        <v>Ej svar</v>
      </c>
      <c r="P169" s="4">
        <f t="shared" si="26"/>
        <v>2</v>
      </c>
    </row>
    <row r="170" spans="1:16" x14ac:dyDescent="0.35">
      <c r="A170" s="4" t="s">
        <v>46</v>
      </c>
      <c r="B170" s="10" t="s">
        <v>47</v>
      </c>
      <c r="C170" s="29">
        <f t="shared" si="18"/>
        <v>168</v>
      </c>
      <c r="D170" s="32" t="str">
        <f t="shared" si="19"/>
        <v>plats 168</v>
      </c>
      <c r="E170" s="26">
        <f t="shared" si="20"/>
        <v>365</v>
      </c>
      <c r="F170" s="35">
        <f t="shared" si="21"/>
        <v>3.2517241379310344</v>
      </c>
      <c r="G170" s="13">
        <v>1.9378939995330375E-2</v>
      </c>
      <c r="H170" s="4">
        <v>171</v>
      </c>
      <c r="I170" s="4">
        <f t="shared" si="22"/>
        <v>0.58965517241379306</v>
      </c>
      <c r="J170" s="33">
        <f>IFERROR(_xlfn.NUMBERVALUE(_xlfn.XLOOKUP($A170,Klimatanpassning!$A:$A,Klimatanpassning!$B:$B)),"")</f>
        <v>145</v>
      </c>
      <c r="K170" s="4">
        <f t="shared" si="23"/>
        <v>0.5</v>
      </c>
      <c r="L170" s="23">
        <v>0.60740050300647308</v>
      </c>
      <c r="M170" s="4">
        <f t="shared" si="24"/>
        <v>47</v>
      </c>
      <c r="N170" s="4">
        <f t="shared" si="25"/>
        <v>0.16206896551724137</v>
      </c>
      <c r="O170" s="4" t="str">
        <f>IFERROR(_xlfn.XLOOKUP(A170,Samhällsplanering!$A:$A,Samhällsplanering!$B:$B),"")</f>
        <v>Nej</v>
      </c>
      <c r="P170" s="4">
        <f t="shared" si="26"/>
        <v>2</v>
      </c>
    </row>
    <row r="171" spans="1:16" x14ac:dyDescent="0.35">
      <c r="A171" s="4" t="s">
        <v>234</v>
      </c>
      <c r="B171" s="10" t="s">
        <v>45</v>
      </c>
      <c r="C171" s="29">
        <f t="shared" si="18"/>
        <v>170</v>
      </c>
      <c r="D171" s="32" t="str">
        <f t="shared" si="19"/>
        <v>plats 170</v>
      </c>
      <c r="E171" s="26">
        <f t="shared" si="20"/>
        <v>372</v>
      </c>
      <c r="F171" s="35">
        <f t="shared" si="21"/>
        <v>3.2758620689655173</v>
      </c>
      <c r="G171" s="13">
        <v>1.5562617127026807E-2</v>
      </c>
      <c r="H171" s="4">
        <v>107</v>
      </c>
      <c r="I171" s="4">
        <f t="shared" si="22"/>
        <v>0.36896551724137933</v>
      </c>
      <c r="J171" s="33">
        <f>IFERROR(_xlfn.NUMBERVALUE(_xlfn.XLOOKUP($A171,Klimatanpassning!$A:$A,Klimatanpassning!$B:$B)),"")</f>
        <v>182</v>
      </c>
      <c r="K171" s="4">
        <f t="shared" si="23"/>
        <v>0.62758620689655176</v>
      </c>
      <c r="L171" s="23">
        <v>0.53643083120424884</v>
      </c>
      <c r="M171" s="4">
        <f t="shared" si="24"/>
        <v>81</v>
      </c>
      <c r="N171" s="4">
        <f t="shared" si="25"/>
        <v>0.27931034482758621</v>
      </c>
      <c r="O171" s="4" t="str">
        <f>IFERROR(_xlfn.XLOOKUP(A171,Samhällsplanering!$A:$A,Samhällsplanering!$B:$B),"")</f>
        <v>Ej svar</v>
      </c>
      <c r="P171" s="4">
        <f t="shared" si="26"/>
        <v>2</v>
      </c>
    </row>
    <row r="172" spans="1:16" x14ac:dyDescent="0.35">
      <c r="A172" s="4" t="s">
        <v>166</v>
      </c>
      <c r="B172" s="10" t="s">
        <v>80</v>
      </c>
      <c r="C172" s="29">
        <f t="shared" si="18"/>
        <v>171</v>
      </c>
      <c r="D172" s="32" t="str">
        <f t="shared" si="19"/>
        <v>plats 171</v>
      </c>
      <c r="E172" s="26">
        <f t="shared" si="20"/>
        <v>377</v>
      </c>
      <c r="F172" s="35">
        <f t="shared" si="21"/>
        <v>3.2931034482758621</v>
      </c>
      <c r="G172" s="13">
        <v>1.719369965131658E-2</v>
      </c>
      <c r="H172" s="4">
        <v>134</v>
      </c>
      <c r="I172" s="4">
        <f t="shared" si="22"/>
        <v>0.46206896551724136</v>
      </c>
      <c r="J172" s="33">
        <f>IFERROR(_xlfn.NUMBERVALUE(_xlfn.XLOOKUP($A172,Klimatanpassning!$A:$A,Klimatanpassning!$B:$B)),"")</f>
        <v>34</v>
      </c>
      <c r="K172" s="4">
        <f t="shared" si="23"/>
        <v>0.11724137931034483</v>
      </c>
      <c r="L172" s="23">
        <v>0.36229005648453422</v>
      </c>
      <c r="M172" s="4">
        <f t="shared" si="24"/>
        <v>207</v>
      </c>
      <c r="N172" s="4">
        <f t="shared" si="25"/>
        <v>0.71379310344827585</v>
      </c>
      <c r="O172" s="4" t="str">
        <f>IFERROR(_xlfn.XLOOKUP(A172,Samhällsplanering!$A:$A,Samhällsplanering!$B:$B),"")</f>
        <v>Nej</v>
      </c>
      <c r="P172" s="4">
        <f t="shared" si="26"/>
        <v>2</v>
      </c>
    </row>
    <row r="173" spans="1:16" x14ac:dyDescent="0.35">
      <c r="A173" s="4" t="s">
        <v>182</v>
      </c>
      <c r="B173" s="10" t="s">
        <v>52</v>
      </c>
      <c r="C173" s="29">
        <f t="shared" si="18"/>
        <v>172</v>
      </c>
      <c r="D173" s="32" t="str">
        <f t="shared" si="19"/>
        <v>plats 172</v>
      </c>
      <c r="E173" s="26">
        <f t="shared" si="20"/>
        <v>378</v>
      </c>
      <c r="F173" s="35">
        <f t="shared" si="21"/>
        <v>3.296551724137931</v>
      </c>
      <c r="G173" s="13">
        <v>1.834470989761092E-2</v>
      </c>
      <c r="H173" s="4">
        <v>152</v>
      </c>
      <c r="I173" s="4">
        <f t="shared" si="22"/>
        <v>0.52413793103448281</v>
      </c>
      <c r="J173" s="33">
        <v>195</v>
      </c>
      <c r="K173" s="4">
        <f t="shared" si="23"/>
        <v>0.67241379310344829</v>
      </c>
      <c r="L173" s="23">
        <v>0.66382527666153612</v>
      </c>
      <c r="M173" s="4">
        <f t="shared" si="24"/>
        <v>29</v>
      </c>
      <c r="N173" s="4">
        <f t="shared" si="25"/>
        <v>0.1</v>
      </c>
      <c r="O173" s="4" t="str">
        <f>IFERROR(_xlfn.XLOOKUP(A173,Samhällsplanering!$A:$A,Samhällsplanering!$B:$B),"")</f>
        <v>Ej svar</v>
      </c>
      <c r="P173" s="4">
        <f t="shared" si="26"/>
        <v>2</v>
      </c>
    </row>
    <row r="174" spans="1:16" x14ac:dyDescent="0.35">
      <c r="A174" s="4" t="s">
        <v>18</v>
      </c>
      <c r="B174" s="10" t="s">
        <v>15</v>
      </c>
      <c r="C174" s="29">
        <f t="shared" si="18"/>
        <v>173</v>
      </c>
      <c r="D174" s="38" t="str">
        <f t="shared" si="19"/>
        <v>plats 173</v>
      </c>
      <c r="E174" s="26">
        <f t="shared" si="20"/>
        <v>379</v>
      </c>
      <c r="F174" s="35">
        <f t="shared" si="21"/>
        <v>3.3</v>
      </c>
      <c r="G174" s="13">
        <v>9.3001627528481751E-3</v>
      </c>
      <c r="H174" s="4">
        <v>31</v>
      </c>
      <c r="I174" s="4">
        <f t="shared" si="22"/>
        <v>0.10689655172413794</v>
      </c>
      <c r="J174" s="33">
        <v>195</v>
      </c>
      <c r="K174" s="4">
        <f t="shared" si="23"/>
        <v>0.67241379310344829</v>
      </c>
      <c r="L174" s="23">
        <v>0.43043190099282502</v>
      </c>
      <c r="M174" s="4">
        <f t="shared" si="24"/>
        <v>151</v>
      </c>
      <c r="N174" s="4">
        <f t="shared" si="25"/>
        <v>0.52068965517241383</v>
      </c>
      <c r="O174" s="4" t="str">
        <f>IFERROR(_xlfn.XLOOKUP(A174,Samhällsplanering!$A:$A,Samhällsplanering!$B:$B),"")</f>
        <v>Ej svar</v>
      </c>
      <c r="P174" s="4">
        <f t="shared" si="26"/>
        <v>2</v>
      </c>
    </row>
    <row r="175" spans="1:16" x14ac:dyDescent="0.35">
      <c r="A175" s="4" t="s">
        <v>89</v>
      </c>
      <c r="B175" s="10" t="s">
        <v>45</v>
      </c>
      <c r="C175" s="29">
        <f t="shared" si="18"/>
        <v>174</v>
      </c>
      <c r="D175" s="32" t="str">
        <f t="shared" si="19"/>
        <v>plats 174</v>
      </c>
      <c r="E175" s="26">
        <f t="shared" si="20"/>
        <v>383</v>
      </c>
      <c r="F175" s="35">
        <f t="shared" si="21"/>
        <v>3.3137931034482762</v>
      </c>
      <c r="G175" s="13">
        <v>1.8867924528301886E-2</v>
      </c>
      <c r="H175" s="4">
        <v>163</v>
      </c>
      <c r="I175" s="4">
        <f t="shared" si="22"/>
        <v>0.56206896551724139</v>
      </c>
      <c r="J175" s="33">
        <f>IFERROR(_xlfn.NUMBERVALUE(_xlfn.XLOOKUP($A175,Klimatanpassning!$A:$A,Klimatanpassning!$B:$B)),"")</f>
        <v>84</v>
      </c>
      <c r="K175" s="4">
        <f t="shared" si="23"/>
        <v>0.28965517241379313</v>
      </c>
      <c r="L175" s="23">
        <v>0.45672862972256534</v>
      </c>
      <c r="M175" s="4">
        <f t="shared" si="24"/>
        <v>134</v>
      </c>
      <c r="N175" s="4">
        <f t="shared" si="25"/>
        <v>0.46206896551724136</v>
      </c>
      <c r="O175" s="4" t="str">
        <f>IFERROR(_xlfn.XLOOKUP(A175,Samhällsplanering!$A:$A,Samhällsplanering!$B:$B),"")</f>
        <v>Ej svar</v>
      </c>
      <c r="P175" s="4">
        <f t="shared" si="26"/>
        <v>2</v>
      </c>
    </row>
    <row r="176" spans="1:16" x14ac:dyDescent="0.35">
      <c r="A176" s="4" t="s">
        <v>157</v>
      </c>
      <c r="B176" s="10" t="s">
        <v>58</v>
      </c>
      <c r="C176" s="29">
        <f t="shared" si="18"/>
        <v>175</v>
      </c>
      <c r="D176" s="32" t="str">
        <f t="shared" si="19"/>
        <v>plats 175</v>
      </c>
      <c r="E176" s="26">
        <f t="shared" si="20"/>
        <v>384</v>
      </c>
      <c r="F176" s="35">
        <f t="shared" si="21"/>
        <v>3.317241379310345</v>
      </c>
      <c r="G176" s="13">
        <v>1.7136070580251104E-2</v>
      </c>
      <c r="H176" s="4">
        <v>132</v>
      </c>
      <c r="I176" s="4">
        <f t="shared" si="22"/>
        <v>0.45517241379310347</v>
      </c>
      <c r="J176" s="33">
        <f>IFERROR(_xlfn.NUMBERVALUE(_xlfn.XLOOKUP($A176,Klimatanpassning!$A:$A,Klimatanpassning!$B:$B)),"")</f>
        <v>161</v>
      </c>
      <c r="K176" s="4">
        <f t="shared" si="23"/>
        <v>0.55517241379310345</v>
      </c>
      <c r="L176" s="23">
        <v>0.52214350622820072</v>
      </c>
      <c r="M176" s="4">
        <f t="shared" si="24"/>
        <v>89</v>
      </c>
      <c r="N176" s="4">
        <f t="shared" si="25"/>
        <v>0.30689655172413793</v>
      </c>
      <c r="O176" s="4" t="str">
        <f>IFERROR(_xlfn.XLOOKUP(A176,Samhällsplanering!$A:$A,Samhällsplanering!$B:$B),"")</f>
        <v>Nej</v>
      </c>
      <c r="P176" s="4">
        <f t="shared" si="26"/>
        <v>2</v>
      </c>
    </row>
    <row r="177" spans="1:16" x14ac:dyDescent="0.35">
      <c r="A177" s="4" t="s">
        <v>187</v>
      </c>
      <c r="B177" s="10" t="s">
        <v>20</v>
      </c>
      <c r="C177" s="29">
        <f t="shared" si="18"/>
        <v>176</v>
      </c>
      <c r="D177" s="32" t="str">
        <f t="shared" si="19"/>
        <v>plats 176</v>
      </c>
      <c r="E177" s="26">
        <f t="shared" si="20"/>
        <v>385</v>
      </c>
      <c r="F177" s="35">
        <f t="shared" si="21"/>
        <v>3.3206896551724139</v>
      </c>
      <c r="G177" s="13">
        <v>1.3485477178423237E-2</v>
      </c>
      <c r="H177" s="4">
        <v>73</v>
      </c>
      <c r="I177" s="4">
        <f t="shared" si="22"/>
        <v>0.25172413793103449</v>
      </c>
      <c r="J177" s="33">
        <v>195</v>
      </c>
      <c r="K177" s="4">
        <f t="shared" si="23"/>
        <v>0.67241379310344829</v>
      </c>
      <c r="L177" s="23">
        <v>0.48786852636411349</v>
      </c>
      <c r="M177" s="4">
        <f t="shared" si="24"/>
        <v>115</v>
      </c>
      <c r="N177" s="4">
        <f t="shared" si="25"/>
        <v>0.39655172413793105</v>
      </c>
      <c r="O177" s="4" t="str">
        <f>IFERROR(_xlfn.XLOOKUP(A177,Samhällsplanering!$A:$A,Samhällsplanering!$B:$B),"")</f>
        <v>Ej svar</v>
      </c>
      <c r="P177" s="4">
        <f t="shared" si="26"/>
        <v>2</v>
      </c>
    </row>
    <row r="178" spans="1:16" x14ac:dyDescent="0.35">
      <c r="A178" s="4" t="s">
        <v>169</v>
      </c>
      <c r="B178" s="10" t="s">
        <v>58</v>
      </c>
      <c r="C178" s="29">
        <f t="shared" si="18"/>
        <v>177</v>
      </c>
      <c r="D178" s="32" t="str">
        <f t="shared" si="19"/>
        <v>plats 177</v>
      </c>
      <c r="E178" s="26">
        <f t="shared" si="20"/>
        <v>388</v>
      </c>
      <c r="F178" s="35">
        <f t="shared" si="21"/>
        <v>3.3310344827586205</v>
      </c>
      <c r="G178" s="13">
        <v>1.5538290788013319E-2</v>
      </c>
      <c r="H178" s="4">
        <v>106</v>
      </c>
      <c r="I178" s="4">
        <f t="shared" si="22"/>
        <v>0.36551724137931035</v>
      </c>
      <c r="J178" s="33">
        <f>IFERROR(_xlfn.NUMBERVALUE(_xlfn.XLOOKUP($A178,Klimatanpassning!$A:$A,Klimatanpassning!$B:$B)),"")</f>
        <v>192</v>
      </c>
      <c r="K178" s="4">
        <f t="shared" si="23"/>
        <v>0.66206896551724137</v>
      </c>
      <c r="L178" s="23">
        <v>0.52347841925274574</v>
      </c>
      <c r="M178" s="4">
        <f t="shared" si="24"/>
        <v>88</v>
      </c>
      <c r="N178" s="4">
        <f t="shared" si="25"/>
        <v>0.30344827586206896</v>
      </c>
      <c r="O178" s="4" t="str">
        <f>IFERROR(_xlfn.XLOOKUP(A178,Samhällsplanering!$A:$A,Samhällsplanering!$B:$B),"")</f>
        <v>Nej</v>
      </c>
      <c r="P178" s="4">
        <f t="shared" si="26"/>
        <v>2</v>
      </c>
    </row>
    <row r="179" spans="1:16" x14ac:dyDescent="0.35">
      <c r="A179" s="4" t="s">
        <v>179</v>
      </c>
      <c r="B179" s="10" t="s">
        <v>45</v>
      </c>
      <c r="C179" s="29">
        <f t="shared" si="18"/>
        <v>178</v>
      </c>
      <c r="D179" s="32" t="str">
        <f t="shared" si="19"/>
        <v>plats 178</v>
      </c>
      <c r="E179" s="26">
        <f t="shared" si="20"/>
        <v>394</v>
      </c>
      <c r="F179" s="35">
        <f t="shared" si="21"/>
        <v>3.3517241379310345</v>
      </c>
      <c r="G179" s="13">
        <v>2.2311264912120935E-2</v>
      </c>
      <c r="H179" s="4">
        <v>202</v>
      </c>
      <c r="I179" s="4">
        <f t="shared" si="22"/>
        <v>0.69655172413793098</v>
      </c>
      <c r="J179" s="33">
        <f>IFERROR(_xlfn.NUMBERVALUE(_xlfn.XLOOKUP($A179,Klimatanpassning!$A:$A,Klimatanpassning!$B:$B)),"")</f>
        <v>96</v>
      </c>
      <c r="K179" s="4">
        <f t="shared" si="23"/>
        <v>0.33103448275862069</v>
      </c>
      <c r="L179" s="23">
        <v>0.51648256581464314</v>
      </c>
      <c r="M179" s="4">
        <f t="shared" si="24"/>
        <v>94</v>
      </c>
      <c r="N179" s="4">
        <f t="shared" si="25"/>
        <v>0.32413793103448274</v>
      </c>
      <c r="O179" s="4" t="str">
        <f>IFERROR(_xlfn.XLOOKUP(A179,Samhällsplanering!$A:$A,Samhällsplanering!$B:$B),"")</f>
        <v>Nej</v>
      </c>
      <c r="P179" s="4">
        <f t="shared" si="26"/>
        <v>2</v>
      </c>
    </row>
    <row r="180" spans="1:16" x14ac:dyDescent="0.35">
      <c r="A180" s="4" t="s">
        <v>311</v>
      </c>
      <c r="B180" s="10" t="s">
        <v>156</v>
      </c>
      <c r="C180" s="29">
        <f t="shared" si="18"/>
        <v>179</v>
      </c>
      <c r="D180" s="32" t="str">
        <f t="shared" si="19"/>
        <v>plats 179</v>
      </c>
      <c r="E180" s="26">
        <f t="shared" si="20"/>
        <v>395</v>
      </c>
      <c r="F180" s="35">
        <f t="shared" si="21"/>
        <v>3.3551724137931034</v>
      </c>
      <c r="G180" s="13">
        <v>1.7359709325797335E-2</v>
      </c>
      <c r="H180" s="4">
        <v>136</v>
      </c>
      <c r="I180" s="4">
        <f t="shared" si="22"/>
        <v>0.4689655172413793</v>
      </c>
      <c r="J180" s="33">
        <f>IFERROR(_xlfn.NUMBERVALUE(_xlfn.XLOOKUP($A180,Klimatanpassning!$A:$A,Klimatanpassning!$B:$B)),"")</f>
        <v>124</v>
      </c>
      <c r="K180" s="4">
        <f t="shared" si="23"/>
        <v>0.42758620689655175</v>
      </c>
      <c r="L180" s="23">
        <v>0.4568577729961234</v>
      </c>
      <c r="M180" s="4">
        <f t="shared" si="24"/>
        <v>133</v>
      </c>
      <c r="N180" s="4">
        <f t="shared" si="25"/>
        <v>0.45862068965517239</v>
      </c>
      <c r="O180" s="4" t="str">
        <f>IFERROR(_xlfn.XLOOKUP(A180,Samhällsplanering!$A:$A,Samhällsplanering!$B:$B),"")</f>
        <v>Nej</v>
      </c>
      <c r="P180" s="4">
        <f t="shared" si="26"/>
        <v>2</v>
      </c>
    </row>
    <row r="181" spans="1:16" x14ac:dyDescent="0.35">
      <c r="A181" s="4" t="s">
        <v>230</v>
      </c>
      <c r="B181" s="10" t="s">
        <v>137</v>
      </c>
      <c r="C181" s="29">
        <f t="shared" si="18"/>
        <v>180</v>
      </c>
      <c r="D181" s="32" t="str">
        <f t="shared" si="19"/>
        <v>plats 180</v>
      </c>
      <c r="E181" s="26">
        <f t="shared" si="20"/>
        <v>396</v>
      </c>
      <c r="F181" s="35">
        <f t="shared" si="21"/>
        <v>3.3586206896551722</v>
      </c>
      <c r="G181" s="13">
        <v>1.4992245390315354E-2</v>
      </c>
      <c r="H181" s="4">
        <v>94</v>
      </c>
      <c r="I181" s="4">
        <f t="shared" si="22"/>
        <v>0.32413793103448274</v>
      </c>
      <c r="J181" s="33">
        <f>IFERROR(_xlfn.NUMBERVALUE(_xlfn.XLOOKUP($A181,Klimatanpassning!$A:$A,Klimatanpassning!$B:$B)),"")</f>
        <v>132</v>
      </c>
      <c r="K181" s="4">
        <f t="shared" si="23"/>
        <v>0.45517241379310347</v>
      </c>
      <c r="L181" s="23">
        <v>0.40951089366816545</v>
      </c>
      <c r="M181" s="4">
        <f t="shared" si="24"/>
        <v>168</v>
      </c>
      <c r="N181" s="4">
        <f t="shared" si="25"/>
        <v>0.57931034482758625</v>
      </c>
      <c r="O181" s="4" t="str">
        <f>IFERROR(_xlfn.XLOOKUP(A181,Samhällsplanering!$A:$A,Samhällsplanering!$B:$B),"")</f>
        <v>Nej</v>
      </c>
      <c r="P181" s="4">
        <f t="shared" si="26"/>
        <v>2</v>
      </c>
    </row>
    <row r="182" spans="1:16" x14ac:dyDescent="0.35">
      <c r="A182" s="4" t="s">
        <v>75</v>
      </c>
      <c r="B182" s="10" t="s">
        <v>45</v>
      </c>
      <c r="C182" s="29">
        <f t="shared" si="18"/>
        <v>180</v>
      </c>
      <c r="D182" s="32" t="str">
        <f t="shared" si="19"/>
        <v>plats 180</v>
      </c>
      <c r="E182" s="26">
        <f t="shared" si="20"/>
        <v>396</v>
      </c>
      <c r="F182" s="35">
        <f t="shared" si="21"/>
        <v>3.3586206896551722</v>
      </c>
      <c r="G182" s="13">
        <v>9.2788461538461542E-2</v>
      </c>
      <c r="H182" s="4">
        <v>288</v>
      </c>
      <c r="I182" s="4">
        <f t="shared" si="22"/>
        <v>0.99310344827586206</v>
      </c>
      <c r="J182" s="33">
        <f>IFERROR(_xlfn.NUMBERVALUE(_xlfn.XLOOKUP($A182,Klimatanpassning!$A:$A,Klimatanpassning!$B:$B)),"")</f>
        <v>91</v>
      </c>
      <c r="K182" s="4">
        <f t="shared" si="23"/>
        <v>0.31379310344827588</v>
      </c>
      <c r="L182" s="23">
        <v>0.76797649058760487</v>
      </c>
      <c r="M182" s="4">
        <f t="shared" si="24"/>
        <v>15</v>
      </c>
      <c r="N182" s="4">
        <f t="shared" si="25"/>
        <v>5.1724137931034482E-2</v>
      </c>
      <c r="O182" s="4" t="str">
        <f>IFERROR(_xlfn.XLOOKUP(A182,Samhällsplanering!$A:$A,Samhällsplanering!$B:$B),"")</f>
        <v>Ej svar</v>
      </c>
      <c r="P182" s="4">
        <f t="shared" si="26"/>
        <v>2</v>
      </c>
    </row>
    <row r="183" spans="1:16" x14ac:dyDescent="0.35">
      <c r="A183" s="4" t="s">
        <v>225</v>
      </c>
      <c r="B183" s="10" t="s">
        <v>34</v>
      </c>
      <c r="C183" s="29">
        <f t="shared" si="18"/>
        <v>182</v>
      </c>
      <c r="D183" s="32" t="str">
        <f t="shared" si="19"/>
        <v>plats 182</v>
      </c>
      <c r="E183" s="26">
        <f t="shared" si="20"/>
        <v>397</v>
      </c>
      <c r="F183" s="35">
        <f t="shared" si="21"/>
        <v>3.3620689655172411</v>
      </c>
      <c r="G183" s="13">
        <v>1.5978615978615978E-2</v>
      </c>
      <c r="H183" s="4">
        <v>113</v>
      </c>
      <c r="I183" s="4">
        <f t="shared" si="22"/>
        <v>0.3896551724137931</v>
      </c>
      <c r="J183" s="33">
        <f>IFERROR(_xlfn.NUMBERVALUE(_xlfn.XLOOKUP($A183,Klimatanpassning!$A:$A,Klimatanpassning!$B:$B)),"")</f>
        <v>182</v>
      </c>
      <c r="K183" s="4">
        <f t="shared" si="23"/>
        <v>0.62758620689655176</v>
      </c>
      <c r="L183" s="23">
        <v>0.5089613416370905</v>
      </c>
      <c r="M183" s="4">
        <f t="shared" si="24"/>
        <v>100</v>
      </c>
      <c r="N183" s="4">
        <f t="shared" si="25"/>
        <v>0.34482758620689657</v>
      </c>
      <c r="O183" s="4" t="str">
        <f>IFERROR(_xlfn.XLOOKUP(A183,Samhällsplanering!$A:$A,Samhällsplanering!$B:$B),"")</f>
        <v>Nej</v>
      </c>
      <c r="P183" s="4">
        <f t="shared" si="26"/>
        <v>2</v>
      </c>
    </row>
    <row r="184" spans="1:16" x14ac:dyDescent="0.35">
      <c r="A184" s="4" t="s">
        <v>107</v>
      </c>
      <c r="B184" s="10" t="s">
        <v>28</v>
      </c>
      <c r="C184" s="29">
        <f t="shared" si="18"/>
        <v>183</v>
      </c>
      <c r="D184" s="32" t="str">
        <f t="shared" si="19"/>
        <v>plats 183</v>
      </c>
      <c r="E184" s="26">
        <f t="shared" si="20"/>
        <v>398</v>
      </c>
      <c r="F184" s="35">
        <f t="shared" si="21"/>
        <v>3.3655172413793104</v>
      </c>
      <c r="G184" s="13">
        <v>1.6282512159018821E-2</v>
      </c>
      <c r="H184" s="4">
        <v>115</v>
      </c>
      <c r="I184" s="4">
        <f t="shared" si="22"/>
        <v>0.39655172413793105</v>
      </c>
      <c r="J184" s="33">
        <f>IFERROR(_xlfn.NUMBERVALUE(_xlfn.XLOOKUP($A184,Klimatanpassning!$A:$A,Klimatanpassning!$B:$B)),"")</f>
        <v>161</v>
      </c>
      <c r="K184" s="4">
        <f t="shared" si="23"/>
        <v>0.55517241379310345</v>
      </c>
      <c r="L184" s="23">
        <v>0.47402013477884813</v>
      </c>
      <c r="M184" s="4">
        <f t="shared" si="24"/>
        <v>120</v>
      </c>
      <c r="N184" s="4">
        <f t="shared" si="25"/>
        <v>0.41379310344827586</v>
      </c>
      <c r="O184" s="4" t="str">
        <f>IFERROR(_xlfn.XLOOKUP(A184,Samhällsplanering!$A:$A,Samhällsplanering!$B:$B),"")</f>
        <v>Nej</v>
      </c>
      <c r="P184" s="4">
        <f t="shared" si="26"/>
        <v>2</v>
      </c>
    </row>
    <row r="185" spans="1:16" x14ac:dyDescent="0.35">
      <c r="A185" s="4" t="s">
        <v>94</v>
      </c>
      <c r="B185" s="10" t="s">
        <v>45</v>
      </c>
      <c r="C185" s="29">
        <f t="shared" si="18"/>
        <v>184</v>
      </c>
      <c r="D185" s="32" t="str">
        <f t="shared" si="19"/>
        <v>plats 184</v>
      </c>
      <c r="E185" s="26">
        <f t="shared" si="20"/>
        <v>401</v>
      </c>
      <c r="F185" s="35">
        <f t="shared" si="21"/>
        <v>3.3758620689655174</v>
      </c>
      <c r="G185" s="13">
        <v>1.3862148633038121E-2</v>
      </c>
      <c r="H185" s="4">
        <v>78</v>
      </c>
      <c r="I185" s="4">
        <f t="shared" si="22"/>
        <v>0.26896551724137929</v>
      </c>
      <c r="J185" s="33">
        <f>IFERROR(_xlfn.NUMBERVALUE(_xlfn.XLOOKUP($A185,Klimatanpassning!$A:$A,Klimatanpassning!$B:$B)),"")</f>
        <v>145</v>
      </c>
      <c r="K185" s="4">
        <f t="shared" si="23"/>
        <v>0.5</v>
      </c>
      <c r="L185" s="23">
        <v>0.40088827893045953</v>
      </c>
      <c r="M185" s="4">
        <f t="shared" si="24"/>
        <v>176</v>
      </c>
      <c r="N185" s="4">
        <f t="shared" si="25"/>
        <v>0.60689655172413792</v>
      </c>
      <c r="O185" s="4" t="str">
        <f>IFERROR(_xlfn.XLOOKUP(A185,Samhällsplanering!$A:$A,Samhällsplanering!$B:$B),"")</f>
        <v>Ej svar</v>
      </c>
      <c r="P185" s="4">
        <f t="shared" si="26"/>
        <v>2</v>
      </c>
    </row>
    <row r="186" spans="1:16" x14ac:dyDescent="0.35">
      <c r="A186" s="4" t="s">
        <v>223</v>
      </c>
      <c r="B186" s="10" t="s">
        <v>45</v>
      </c>
      <c r="C186" s="29">
        <f t="shared" si="18"/>
        <v>185</v>
      </c>
      <c r="D186" s="32" t="str">
        <f t="shared" si="19"/>
        <v>plats 185</v>
      </c>
      <c r="E186" s="26">
        <f t="shared" si="20"/>
        <v>403</v>
      </c>
      <c r="F186" s="35">
        <f t="shared" si="21"/>
        <v>3.3827586206896552</v>
      </c>
      <c r="G186" s="13">
        <v>1.9658622719246614E-2</v>
      </c>
      <c r="H186" s="4">
        <v>174</v>
      </c>
      <c r="I186" s="4">
        <f t="shared" si="22"/>
        <v>0.6</v>
      </c>
      <c r="J186" s="33">
        <f>IFERROR(_xlfn.NUMBERVALUE(_xlfn.XLOOKUP($A186,Klimatanpassning!$A:$A,Klimatanpassning!$B:$B)),"")</f>
        <v>132</v>
      </c>
      <c r="K186" s="4">
        <f t="shared" si="23"/>
        <v>0.45517241379310347</v>
      </c>
      <c r="L186" s="23">
        <v>0.51260009177660359</v>
      </c>
      <c r="M186" s="4">
        <f t="shared" si="24"/>
        <v>95</v>
      </c>
      <c r="N186" s="4">
        <f t="shared" si="25"/>
        <v>0.32758620689655171</v>
      </c>
      <c r="O186" s="4" t="str">
        <f>IFERROR(_xlfn.XLOOKUP(A186,Samhällsplanering!$A:$A,Samhällsplanering!$B:$B),"")</f>
        <v>Nej</v>
      </c>
      <c r="P186" s="4">
        <f t="shared" si="26"/>
        <v>2</v>
      </c>
    </row>
    <row r="187" spans="1:16" x14ac:dyDescent="0.35">
      <c r="A187" s="4" t="s">
        <v>197</v>
      </c>
      <c r="B187" s="10" t="s">
        <v>58</v>
      </c>
      <c r="C187" s="29">
        <f t="shared" si="18"/>
        <v>186</v>
      </c>
      <c r="D187" s="32" t="str">
        <f t="shared" si="19"/>
        <v>plats 186</v>
      </c>
      <c r="E187" s="26">
        <f t="shared" si="20"/>
        <v>404</v>
      </c>
      <c r="F187" s="35">
        <f t="shared" si="21"/>
        <v>3.386206896551724</v>
      </c>
      <c r="G187" s="13">
        <v>1.335232330425494E-2</v>
      </c>
      <c r="H187" s="4">
        <v>72</v>
      </c>
      <c r="I187" s="4">
        <f t="shared" si="22"/>
        <v>0.24827586206896551</v>
      </c>
      <c r="J187" s="33">
        <v>195</v>
      </c>
      <c r="K187" s="4">
        <f t="shared" si="23"/>
        <v>0.67241379310344829</v>
      </c>
      <c r="L187" s="23">
        <v>0.4534047765346787</v>
      </c>
      <c r="M187" s="4">
        <f t="shared" si="24"/>
        <v>135</v>
      </c>
      <c r="N187" s="4">
        <f t="shared" si="25"/>
        <v>0.46551724137931033</v>
      </c>
      <c r="O187" s="4" t="str">
        <f>IFERROR(_xlfn.XLOOKUP(A187,Samhällsplanering!$A:$A,Samhällsplanering!$B:$B),"")</f>
        <v>Ej svar</v>
      </c>
      <c r="P187" s="4">
        <f t="shared" si="26"/>
        <v>2</v>
      </c>
    </row>
    <row r="188" spans="1:16" x14ac:dyDescent="0.35">
      <c r="A188" s="4" t="s">
        <v>69</v>
      </c>
      <c r="B188" s="10" t="s">
        <v>28</v>
      </c>
      <c r="C188" s="29">
        <f t="shared" si="18"/>
        <v>186</v>
      </c>
      <c r="D188" s="32" t="str">
        <f t="shared" si="19"/>
        <v>plats 186</v>
      </c>
      <c r="E188" s="26">
        <f t="shared" si="20"/>
        <v>404</v>
      </c>
      <c r="F188" s="35">
        <f t="shared" si="21"/>
        <v>3.386206896551724</v>
      </c>
      <c r="G188" s="13">
        <v>1.5269506794930525E-2</v>
      </c>
      <c r="H188" s="4">
        <v>97</v>
      </c>
      <c r="I188" s="4">
        <f t="shared" si="22"/>
        <v>0.33448275862068966</v>
      </c>
      <c r="J188" s="33">
        <v>195</v>
      </c>
      <c r="K188" s="4">
        <f t="shared" si="23"/>
        <v>0.67241379310344829</v>
      </c>
      <c r="L188" s="23">
        <v>0.49294908466675541</v>
      </c>
      <c r="M188" s="4">
        <f t="shared" si="24"/>
        <v>110</v>
      </c>
      <c r="N188" s="4">
        <f t="shared" si="25"/>
        <v>0.37931034482758619</v>
      </c>
      <c r="O188" s="4" t="str">
        <f>IFERROR(_xlfn.XLOOKUP(A188,Samhällsplanering!$A:$A,Samhällsplanering!$B:$B),"")</f>
        <v>Ej svar</v>
      </c>
      <c r="P188" s="4">
        <f t="shared" si="26"/>
        <v>2</v>
      </c>
    </row>
    <row r="189" spans="1:16" x14ac:dyDescent="0.35">
      <c r="A189" s="4" t="s">
        <v>181</v>
      </c>
      <c r="B189" s="10" t="s">
        <v>84</v>
      </c>
      <c r="C189" s="29">
        <f t="shared" si="18"/>
        <v>186</v>
      </c>
      <c r="D189" s="32" t="str">
        <f t="shared" si="19"/>
        <v>plats 186</v>
      </c>
      <c r="E189" s="26">
        <f t="shared" si="20"/>
        <v>404</v>
      </c>
      <c r="F189" s="35">
        <f t="shared" si="21"/>
        <v>3.386206896551724</v>
      </c>
      <c r="G189" s="13">
        <v>1.706546275395034E-2</v>
      </c>
      <c r="H189" s="4">
        <v>128</v>
      </c>
      <c r="I189" s="4">
        <f t="shared" si="22"/>
        <v>0.44137931034482758</v>
      </c>
      <c r="J189" s="33">
        <v>195</v>
      </c>
      <c r="K189" s="4">
        <f t="shared" si="23"/>
        <v>0.67241379310344829</v>
      </c>
      <c r="L189" s="23">
        <v>0.53942138165182985</v>
      </c>
      <c r="M189" s="4">
        <f t="shared" si="24"/>
        <v>79</v>
      </c>
      <c r="N189" s="4">
        <f t="shared" si="25"/>
        <v>0.27241379310344827</v>
      </c>
      <c r="O189" s="4" t="str">
        <f>IFERROR(_xlfn.XLOOKUP(A189,Samhällsplanering!$A:$A,Samhällsplanering!$B:$B),"")</f>
        <v>Nej</v>
      </c>
      <c r="P189" s="4">
        <f t="shared" si="26"/>
        <v>2</v>
      </c>
    </row>
    <row r="190" spans="1:16" x14ac:dyDescent="0.35">
      <c r="A190" s="4" t="s">
        <v>224</v>
      </c>
      <c r="B190" s="10" t="s">
        <v>137</v>
      </c>
      <c r="C190" s="29">
        <f t="shared" si="18"/>
        <v>189</v>
      </c>
      <c r="D190" s="32" t="str">
        <f t="shared" si="19"/>
        <v>plats 189</v>
      </c>
      <c r="E190" s="26">
        <f t="shared" si="20"/>
        <v>408</v>
      </c>
      <c r="F190" s="35">
        <f t="shared" si="21"/>
        <v>3.4</v>
      </c>
      <c r="G190" s="13">
        <v>9.3312597200622092E-3</v>
      </c>
      <c r="H190" s="4">
        <v>32</v>
      </c>
      <c r="I190" s="4">
        <f t="shared" si="22"/>
        <v>0.1103448275862069</v>
      </c>
      <c r="J190" s="33">
        <v>195</v>
      </c>
      <c r="K190" s="4">
        <f t="shared" si="23"/>
        <v>0.67241379310344829</v>
      </c>
      <c r="L190" s="23">
        <v>0.39923026330445954</v>
      </c>
      <c r="M190" s="4">
        <f t="shared" si="24"/>
        <v>179</v>
      </c>
      <c r="N190" s="4">
        <f t="shared" si="25"/>
        <v>0.61724137931034484</v>
      </c>
      <c r="O190" s="4" t="str">
        <f>IFERROR(_xlfn.XLOOKUP(A190,Samhällsplanering!$A:$A,Samhällsplanering!$B:$B),"")</f>
        <v>Nej</v>
      </c>
      <c r="P190" s="4">
        <f t="shared" si="26"/>
        <v>2</v>
      </c>
    </row>
    <row r="191" spans="1:16" x14ac:dyDescent="0.35">
      <c r="A191" s="4" t="s">
        <v>247</v>
      </c>
      <c r="B191" s="10" t="s">
        <v>45</v>
      </c>
      <c r="C191" s="29">
        <f t="shared" si="18"/>
        <v>190</v>
      </c>
      <c r="D191" s="32" t="str">
        <f t="shared" si="19"/>
        <v>plats 190</v>
      </c>
      <c r="E191" s="26">
        <f t="shared" si="20"/>
        <v>410</v>
      </c>
      <c r="F191" s="35">
        <f t="shared" si="21"/>
        <v>3.4068965517241381</v>
      </c>
      <c r="G191" s="13">
        <v>2.4934737600144027E-2</v>
      </c>
      <c r="H191" s="4">
        <v>224</v>
      </c>
      <c r="I191" s="4">
        <f t="shared" si="22"/>
        <v>0.77241379310344827</v>
      </c>
      <c r="J191" s="33">
        <f>IFERROR(_xlfn.NUMBERVALUE(_xlfn.XLOOKUP($A191,Klimatanpassning!$A:$A,Klimatanpassning!$B:$B)),"")</f>
        <v>150</v>
      </c>
      <c r="K191" s="4">
        <f t="shared" si="23"/>
        <v>0.51724137931034486</v>
      </c>
      <c r="L191" s="23">
        <v>0.6462976798879877</v>
      </c>
      <c r="M191" s="4">
        <f t="shared" si="24"/>
        <v>34</v>
      </c>
      <c r="N191" s="4">
        <f t="shared" si="25"/>
        <v>0.11724137931034483</v>
      </c>
      <c r="O191" s="4" t="str">
        <f>IFERROR(_xlfn.XLOOKUP(A191,Samhällsplanering!$A:$A,Samhällsplanering!$B:$B),"")</f>
        <v>Nej</v>
      </c>
      <c r="P191" s="4">
        <f t="shared" si="26"/>
        <v>2</v>
      </c>
    </row>
    <row r="192" spans="1:16" x14ac:dyDescent="0.35">
      <c r="A192" s="4" t="s">
        <v>231</v>
      </c>
      <c r="B192" s="10" t="s">
        <v>45</v>
      </c>
      <c r="C192" s="29">
        <f t="shared" si="18"/>
        <v>191</v>
      </c>
      <c r="D192" s="32" t="str">
        <f t="shared" si="19"/>
        <v>plats 191</v>
      </c>
      <c r="E192" s="26">
        <f t="shared" si="20"/>
        <v>415</v>
      </c>
      <c r="F192" s="35">
        <f t="shared" si="21"/>
        <v>3.4241379310344828</v>
      </c>
      <c r="G192" s="13">
        <v>2.0752152242863614E-2</v>
      </c>
      <c r="H192" s="4">
        <v>185</v>
      </c>
      <c r="I192" s="4">
        <f t="shared" si="22"/>
        <v>0.63793103448275867</v>
      </c>
      <c r="J192" s="33">
        <f>IFERROR(_xlfn.NUMBERVALUE(_xlfn.XLOOKUP($A192,Klimatanpassning!$A:$A,Klimatanpassning!$B:$B)),"")</f>
        <v>176</v>
      </c>
      <c r="K192" s="4">
        <f t="shared" si="23"/>
        <v>0.60689655172413792</v>
      </c>
      <c r="L192" s="23">
        <v>0.59079623288549177</v>
      </c>
      <c r="M192" s="4">
        <f t="shared" si="24"/>
        <v>52</v>
      </c>
      <c r="N192" s="4">
        <f t="shared" si="25"/>
        <v>0.1793103448275862</v>
      </c>
      <c r="O192" s="4" t="str">
        <f>IFERROR(_xlfn.XLOOKUP(A192,Samhällsplanering!$A:$A,Samhällsplanering!$B:$B),"")</f>
        <v>Nej</v>
      </c>
      <c r="P192" s="4">
        <f t="shared" si="26"/>
        <v>2</v>
      </c>
    </row>
    <row r="193" spans="1:16" x14ac:dyDescent="0.35">
      <c r="A193" s="4" t="s">
        <v>258</v>
      </c>
      <c r="B193" s="10" t="s">
        <v>45</v>
      </c>
      <c r="C193" s="29">
        <f t="shared" si="18"/>
        <v>191</v>
      </c>
      <c r="D193" s="32" t="str">
        <f t="shared" si="19"/>
        <v>plats 191</v>
      </c>
      <c r="E193" s="26">
        <f t="shared" si="20"/>
        <v>415</v>
      </c>
      <c r="F193" s="35">
        <f t="shared" si="21"/>
        <v>3.4241379310344828</v>
      </c>
      <c r="G193" s="13">
        <v>2.79011660188784E-2</v>
      </c>
      <c r="H193" s="4">
        <v>242</v>
      </c>
      <c r="I193" s="4">
        <f t="shared" si="22"/>
        <v>0.83448275862068966</v>
      </c>
      <c r="J193" s="33">
        <f>IFERROR(_xlfn.NUMBERVALUE(_xlfn.XLOOKUP($A193,Klimatanpassning!$A:$A,Klimatanpassning!$B:$B)),"")</f>
        <v>138</v>
      </c>
      <c r="K193" s="4">
        <f t="shared" si="23"/>
        <v>0.47586206896551725</v>
      </c>
      <c r="L193" s="23">
        <v>0.65352174019029485</v>
      </c>
      <c r="M193" s="4">
        <f t="shared" si="24"/>
        <v>33</v>
      </c>
      <c r="N193" s="4">
        <f t="shared" si="25"/>
        <v>0.11379310344827587</v>
      </c>
      <c r="O193" s="4" t="str">
        <f>IFERROR(_xlfn.XLOOKUP(A193,Samhällsplanering!$A:$A,Samhällsplanering!$B:$B),"")</f>
        <v>Nej</v>
      </c>
      <c r="P193" s="4">
        <f t="shared" si="26"/>
        <v>2</v>
      </c>
    </row>
    <row r="194" spans="1:16" x14ac:dyDescent="0.35">
      <c r="A194" s="4" t="s">
        <v>111</v>
      </c>
      <c r="B194" s="10" t="s">
        <v>15</v>
      </c>
      <c r="C194" s="29">
        <f t="shared" ref="C194:C257" si="27">IFERROR(RANK(F194,$F$2:$F$291,1),"")</f>
        <v>193</v>
      </c>
      <c r="D194" s="32" t="str">
        <f t="shared" ref="D194:D257" si="28">IF(C194=1,"första plats",IF(C194=2,"andra plats",IF(C194=3,"tredje plats",IF(C194=4,"fjärde plats",IF(C194=5,"femte plats",IF(C194=6,"sjätte plats",IF(C194=7,"sjunde plats",IF(C194=8,"åttonde plats",IF(C194=9,"nionde plats",IF(C194=10,"tionde plats",IF(C194=11,"elfte plats",IF(C194=12,"tolfte plats",IF(C194=289,"näst sista plats",IF(C194=290,"sista plats","plats "&amp;C194))))))))))))))</f>
        <v>plats 193</v>
      </c>
      <c r="E194" s="26">
        <f t="shared" ref="E194:E241" si="29">H194+J194+M194+P194</f>
        <v>420</v>
      </c>
      <c r="F194" s="35">
        <f t="shared" ref="F194:F257" si="30">I194+K194+N194+P194</f>
        <v>3.4413793103448276</v>
      </c>
      <c r="G194" s="13">
        <v>4.8421460391245398E-3</v>
      </c>
      <c r="H194" s="4">
        <v>6</v>
      </c>
      <c r="I194" s="4">
        <f t="shared" ref="I194:I257" si="31">H194/290</f>
        <v>2.0689655172413793E-2</v>
      </c>
      <c r="J194" s="33">
        <f>IFERROR(_xlfn.NUMBERVALUE(_xlfn.XLOOKUP($A194,Klimatanpassning!$A:$A,Klimatanpassning!$B:$B)),"")</f>
        <v>161</v>
      </c>
      <c r="K194" s="4">
        <f t="shared" ref="K194:K257" si="32">(J194/290)</f>
        <v>0.55517241379310345</v>
      </c>
      <c r="L194" s="23">
        <v>0.30046665278932494</v>
      </c>
      <c r="M194" s="4">
        <f t="shared" ref="M194:M246" si="33">RANK(L194,$L$2:$L$291,0)</f>
        <v>251</v>
      </c>
      <c r="N194" s="4">
        <f t="shared" ref="N194:N257" si="34">M194/290</f>
        <v>0.8655172413793103</v>
      </c>
      <c r="O194" s="4" t="str">
        <f>IFERROR(_xlfn.XLOOKUP(A194,Samhällsplanering!$A:$A,Samhällsplanering!$B:$B),"")</f>
        <v>Ej svar</v>
      </c>
      <c r="P194" s="4">
        <f t="shared" ref="P194:P257" si="35">IF(O194="JA",1,2)</f>
        <v>2</v>
      </c>
    </row>
    <row r="195" spans="1:16" x14ac:dyDescent="0.35">
      <c r="A195" s="4" t="s">
        <v>72</v>
      </c>
      <c r="B195" s="10" t="s">
        <v>20</v>
      </c>
      <c r="C195" s="39">
        <f t="shared" si="27"/>
        <v>193</v>
      </c>
      <c r="D195" s="38" t="str">
        <f t="shared" si="28"/>
        <v>plats 193</v>
      </c>
      <c r="E195" s="26">
        <f t="shared" si="29"/>
        <v>420</v>
      </c>
      <c r="F195" s="35">
        <f t="shared" si="30"/>
        <v>3.4413793103448276</v>
      </c>
      <c r="G195" s="40">
        <v>5.4335521847407742E-3</v>
      </c>
      <c r="H195" s="41">
        <v>10</v>
      </c>
      <c r="I195" s="4">
        <f t="shared" si="31"/>
        <v>3.4482758620689655E-2</v>
      </c>
      <c r="J195" s="41">
        <f>IFERROR(_xlfn.NUMBERVALUE(_xlfn.XLOOKUP($A195,Klimatanpassning!$A:$A,Klimatanpassning!$B:$B)),"")</f>
        <v>179</v>
      </c>
      <c r="K195" s="41">
        <f t="shared" si="32"/>
        <v>0.61724137931034484</v>
      </c>
      <c r="L195" s="23">
        <v>0.33516696887261804</v>
      </c>
      <c r="M195" s="4">
        <f t="shared" si="33"/>
        <v>229</v>
      </c>
      <c r="N195" s="41">
        <f t="shared" si="34"/>
        <v>0.78965517241379313</v>
      </c>
      <c r="O195" s="4" t="str">
        <f>IFERROR(_xlfn.XLOOKUP(A195,Samhällsplanering!$A:$A,Samhällsplanering!$B:$B),"")</f>
        <v>Nej</v>
      </c>
      <c r="P195" s="4">
        <f t="shared" si="35"/>
        <v>2</v>
      </c>
    </row>
    <row r="196" spans="1:16" x14ac:dyDescent="0.35">
      <c r="A196" s="4" t="s">
        <v>48</v>
      </c>
      <c r="B196" s="10" t="s">
        <v>45</v>
      </c>
      <c r="C196" s="29">
        <f t="shared" si="27"/>
        <v>193</v>
      </c>
      <c r="D196" s="32" t="str">
        <f t="shared" si="28"/>
        <v>plats 193</v>
      </c>
      <c r="E196" s="26">
        <f t="shared" si="29"/>
        <v>420</v>
      </c>
      <c r="F196" s="35">
        <f t="shared" si="30"/>
        <v>3.4413793103448276</v>
      </c>
      <c r="G196" s="13">
        <v>2.2597167821633023E-2</v>
      </c>
      <c r="H196" s="4">
        <v>206</v>
      </c>
      <c r="I196" s="4">
        <f t="shared" si="31"/>
        <v>0.71034482758620687</v>
      </c>
      <c r="J196" s="33">
        <v>195</v>
      </c>
      <c r="K196" s="4">
        <f t="shared" si="32"/>
        <v>0.67241379310344829</v>
      </c>
      <c r="L196" s="23">
        <v>0.75291062728922553</v>
      </c>
      <c r="M196" s="4">
        <f t="shared" si="33"/>
        <v>17</v>
      </c>
      <c r="N196" s="4">
        <f t="shared" si="34"/>
        <v>5.8620689655172413E-2</v>
      </c>
      <c r="O196" s="4" t="str">
        <f>IFERROR(_xlfn.XLOOKUP(A196,Samhällsplanering!$A:$A,Samhällsplanering!$B:$B),"")</f>
        <v>Ej svar</v>
      </c>
      <c r="P196" s="4">
        <f t="shared" si="35"/>
        <v>2</v>
      </c>
    </row>
    <row r="197" spans="1:16" x14ac:dyDescent="0.35">
      <c r="A197" s="4" t="s">
        <v>163</v>
      </c>
      <c r="B197" s="10" t="s">
        <v>80</v>
      </c>
      <c r="C197" s="29">
        <f t="shared" si="27"/>
        <v>196</v>
      </c>
      <c r="D197" s="32" t="str">
        <f t="shared" si="28"/>
        <v>plats 196</v>
      </c>
      <c r="E197" s="26">
        <f t="shared" si="29"/>
        <v>422</v>
      </c>
      <c r="F197" s="35">
        <f t="shared" si="30"/>
        <v>3.4482758620689653</v>
      </c>
      <c r="G197" s="13">
        <v>2.2016786279041477E-2</v>
      </c>
      <c r="H197" s="4">
        <v>195</v>
      </c>
      <c r="I197" s="4">
        <f t="shared" si="31"/>
        <v>0.67241379310344829</v>
      </c>
      <c r="J197" s="33">
        <v>195</v>
      </c>
      <c r="K197" s="4">
        <f t="shared" si="32"/>
        <v>0.67241379310344829</v>
      </c>
      <c r="L197" s="23">
        <v>0.66079217810788327</v>
      </c>
      <c r="M197" s="4">
        <f t="shared" si="33"/>
        <v>30</v>
      </c>
      <c r="N197" s="4">
        <f t="shared" si="34"/>
        <v>0.10344827586206896</v>
      </c>
      <c r="O197" s="4" t="str">
        <f>IFERROR(_xlfn.XLOOKUP(A197,Samhällsplanering!$A:$A,Samhällsplanering!$B:$B),"")</f>
        <v>Ej svar</v>
      </c>
      <c r="P197" s="4">
        <f t="shared" si="35"/>
        <v>2</v>
      </c>
    </row>
    <row r="198" spans="1:16" x14ac:dyDescent="0.35">
      <c r="A198" s="4" t="s">
        <v>95</v>
      </c>
      <c r="B198" s="10" t="s">
        <v>63</v>
      </c>
      <c r="C198" s="29">
        <f t="shared" si="27"/>
        <v>197</v>
      </c>
      <c r="D198" s="32" t="str">
        <f t="shared" si="28"/>
        <v>plats 197</v>
      </c>
      <c r="E198" s="26">
        <f t="shared" si="29"/>
        <v>425</v>
      </c>
      <c r="F198" s="35">
        <f t="shared" si="30"/>
        <v>3.4586206896551723</v>
      </c>
      <c r="G198" s="13">
        <v>1.450992004737933E-2</v>
      </c>
      <c r="H198" s="4">
        <v>85</v>
      </c>
      <c r="I198" s="4">
        <f t="shared" si="31"/>
        <v>0.29310344827586204</v>
      </c>
      <c r="J198" s="33">
        <f>IFERROR(_xlfn.NUMBERVALUE(_xlfn.XLOOKUP($A198,Klimatanpassning!$A:$A,Klimatanpassning!$B:$B)),"")</f>
        <v>124</v>
      </c>
      <c r="K198" s="4">
        <f t="shared" si="32"/>
        <v>0.42758620689655175</v>
      </c>
      <c r="L198" s="23">
        <v>0.35437519773205101</v>
      </c>
      <c r="M198" s="4">
        <f t="shared" si="33"/>
        <v>214</v>
      </c>
      <c r="N198" s="4">
        <f t="shared" si="34"/>
        <v>0.73793103448275865</v>
      </c>
      <c r="O198" s="4" t="str">
        <f>IFERROR(_xlfn.XLOOKUP(A198,Samhällsplanering!$A:$A,Samhällsplanering!$B:$B),"")</f>
        <v>Ej svar</v>
      </c>
      <c r="P198" s="4">
        <f t="shared" si="35"/>
        <v>2</v>
      </c>
    </row>
    <row r="199" spans="1:16" x14ac:dyDescent="0.35">
      <c r="A199" s="4" t="s">
        <v>152</v>
      </c>
      <c r="B199" s="10" t="s">
        <v>45</v>
      </c>
      <c r="C199" s="29">
        <f t="shared" si="27"/>
        <v>198</v>
      </c>
      <c r="D199" s="32" t="str">
        <f t="shared" si="28"/>
        <v>plats 198</v>
      </c>
      <c r="E199" s="26">
        <f t="shared" si="29"/>
        <v>426</v>
      </c>
      <c r="F199" s="35">
        <f t="shared" si="30"/>
        <v>3.4620689655172412</v>
      </c>
      <c r="G199" s="13">
        <v>2.0155951154921289E-2</v>
      </c>
      <c r="H199" s="4">
        <v>179</v>
      </c>
      <c r="I199" s="4">
        <f t="shared" si="31"/>
        <v>0.61724137931034484</v>
      </c>
      <c r="J199" s="33">
        <f>IFERROR(_xlfn.NUMBERVALUE(_xlfn.XLOOKUP($A199,Klimatanpassning!$A:$A,Klimatanpassning!$B:$B)),"")</f>
        <v>41</v>
      </c>
      <c r="K199" s="4">
        <f t="shared" si="32"/>
        <v>0.14137931034482759</v>
      </c>
      <c r="L199" s="23">
        <v>0.36511992846993441</v>
      </c>
      <c r="M199" s="4">
        <f t="shared" si="33"/>
        <v>204</v>
      </c>
      <c r="N199" s="4">
        <f t="shared" si="34"/>
        <v>0.70344827586206893</v>
      </c>
      <c r="O199" s="4" t="str">
        <f>IFERROR(_xlfn.XLOOKUP(A199,Samhällsplanering!$A:$A,Samhällsplanering!$B:$B),"")</f>
        <v>Nej</v>
      </c>
      <c r="P199" s="4">
        <f t="shared" si="35"/>
        <v>2</v>
      </c>
    </row>
    <row r="200" spans="1:16" x14ac:dyDescent="0.35">
      <c r="A200" s="4" t="s">
        <v>201</v>
      </c>
      <c r="B200" s="10" t="s">
        <v>45</v>
      </c>
      <c r="C200" s="29">
        <f t="shared" si="27"/>
        <v>199</v>
      </c>
      <c r="D200" s="38" t="str">
        <f t="shared" si="28"/>
        <v>plats 199</v>
      </c>
      <c r="E200" s="26">
        <f t="shared" si="29"/>
        <v>434</v>
      </c>
      <c r="F200" s="35">
        <f t="shared" si="30"/>
        <v>3.489655172413793</v>
      </c>
      <c r="G200" s="13">
        <v>1.6716095982744674E-2</v>
      </c>
      <c r="H200" s="4">
        <v>123</v>
      </c>
      <c r="I200" s="4">
        <f t="shared" si="31"/>
        <v>0.42413793103448277</v>
      </c>
      <c r="J200" s="33">
        <v>195</v>
      </c>
      <c r="K200" s="4">
        <f t="shared" si="32"/>
        <v>0.67241379310344829</v>
      </c>
      <c r="L200" s="23">
        <v>0.48793196587886256</v>
      </c>
      <c r="M200" s="4">
        <f t="shared" si="33"/>
        <v>114</v>
      </c>
      <c r="N200" s="4">
        <f t="shared" si="34"/>
        <v>0.39310344827586208</v>
      </c>
      <c r="O200" s="4" t="str">
        <f>IFERROR(_xlfn.XLOOKUP(A200,Samhällsplanering!$A:$A,Samhällsplanering!$B:$B),"")</f>
        <v>Ej svar</v>
      </c>
      <c r="P200" s="4">
        <f t="shared" si="35"/>
        <v>2</v>
      </c>
    </row>
    <row r="201" spans="1:16" x14ac:dyDescent="0.35">
      <c r="A201" s="4" t="s">
        <v>76</v>
      </c>
      <c r="B201" s="10" t="s">
        <v>30</v>
      </c>
      <c r="C201" s="29">
        <f t="shared" si="27"/>
        <v>200</v>
      </c>
      <c r="D201" s="32" t="str">
        <f t="shared" si="28"/>
        <v>plats 200</v>
      </c>
      <c r="E201" s="26">
        <f t="shared" si="29"/>
        <v>437</v>
      </c>
      <c r="F201" s="35">
        <f t="shared" si="30"/>
        <v>3.5</v>
      </c>
      <c r="G201" s="13">
        <v>1.6503352243424446E-2</v>
      </c>
      <c r="H201" s="4">
        <v>119</v>
      </c>
      <c r="I201" s="4">
        <f t="shared" si="31"/>
        <v>0.41034482758620688</v>
      </c>
      <c r="J201" s="33">
        <f>IFERROR(_xlfn.NUMBERVALUE(_xlfn.XLOOKUP($A201,Klimatanpassning!$A:$A,Klimatanpassning!$B:$B)),"")</f>
        <v>71</v>
      </c>
      <c r="K201" s="4">
        <f t="shared" si="32"/>
        <v>0.24482758620689654</v>
      </c>
      <c r="L201" s="23">
        <v>0.31321706730435617</v>
      </c>
      <c r="M201" s="4">
        <f t="shared" si="33"/>
        <v>245</v>
      </c>
      <c r="N201" s="4">
        <f t="shared" si="34"/>
        <v>0.84482758620689657</v>
      </c>
      <c r="O201" s="4" t="str">
        <f>IFERROR(_xlfn.XLOOKUP(A201,Samhällsplanering!$A:$A,Samhällsplanering!$B:$B),"")</f>
        <v>Ej svar</v>
      </c>
      <c r="P201" s="4">
        <f t="shared" si="35"/>
        <v>2</v>
      </c>
    </row>
    <row r="202" spans="1:16" x14ac:dyDescent="0.35">
      <c r="A202" s="4" t="s">
        <v>123</v>
      </c>
      <c r="B202" s="10" t="s">
        <v>45</v>
      </c>
      <c r="C202" s="29">
        <f t="shared" si="27"/>
        <v>201</v>
      </c>
      <c r="D202" s="32" t="str">
        <f t="shared" si="28"/>
        <v>plats 201</v>
      </c>
      <c r="E202" s="26">
        <f t="shared" si="29"/>
        <v>439</v>
      </c>
      <c r="F202" s="35">
        <f t="shared" si="30"/>
        <v>3.5068965517241382</v>
      </c>
      <c r="G202" s="13">
        <v>5.1439753983785294E-2</v>
      </c>
      <c r="H202" s="4">
        <v>275</v>
      </c>
      <c r="I202" s="4">
        <f t="shared" si="31"/>
        <v>0.94827586206896552</v>
      </c>
      <c r="J202" s="33">
        <f>IFERROR(_xlfn.NUMBERVALUE(_xlfn.XLOOKUP($A202,Klimatanpassning!$A:$A,Klimatanpassning!$B:$B)),"")</f>
        <v>150</v>
      </c>
      <c r="K202" s="4">
        <f t="shared" si="32"/>
        <v>0.51724137931034486</v>
      </c>
      <c r="L202" s="23">
        <v>0.81460606722073869</v>
      </c>
      <c r="M202" s="4">
        <f t="shared" si="33"/>
        <v>12</v>
      </c>
      <c r="N202" s="4">
        <f t="shared" si="34"/>
        <v>4.1379310344827586E-2</v>
      </c>
      <c r="O202" s="4" t="str">
        <f>IFERROR(_xlfn.XLOOKUP(A202,Samhällsplanering!$A:$A,Samhällsplanering!$B:$B),"")</f>
        <v>Nej</v>
      </c>
      <c r="P202" s="4">
        <f t="shared" si="35"/>
        <v>2</v>
      </c>
    </row>
    <row r="203" spans="1:16" x14ac:dyDescent="0.35">
      <c r="A203" s="4" t="s">
        <v>73</v>
      </c>
      <c r="B203" s="10" t="s">
        <v>30</v>
      </c>
      <c r="C203" s="29">
        <f t="shared" si="27"/>
        <v>202</v>
      </c>
      <c r="D203" s="32" t="str">
        <f t="shared" si="28"/>
        <v>plats 202</v>
      </c>
      <c r="E203" s="26">
        <f t="shared" si="29"/>
        <v>732</v>
      </c>
      <c r="F203" s="35">
        <f t="shared" si="30"/>
        <v>3.5206896551724136</v>
      </c>
      <c r="G203" s="13">
        <v>3.5922960398182213E-2</v>
      </c>
      <c r="H203" s="4">
        <v>266</v>
      </c>
      <c r="I203" s="4">
        <f t="shared" si="31"/>
        <v>0.91724137931034477</v>
      </c>
      <c r="J203" s="33">
        <v>195</v>
      </c>
      <c r="K203" s="4">
        <f t="shared" si="32"/>
        <v>0.67241379310344829</v>
      </c>
      <c r="L203" s="23">
        <v>0.24069166593332758</v>
      </c>
      <c r="M203" s="4">
        <f t="shared" si="33"/>
        <v>270</v>
      </c>
      <c r="N203" s="4">
        <f t="shared" si="34"/>
        <v>0.93103448275862066</v>
      </c>
      <c r="O203" s="4" t="str">
        <f>IFERROR(_xlfn.XLOOKUP(A203,Samhällsplanering!$A:$A,Samhällsplanering!$B:$B),"")</f>
        <v>Ja</v>
      </c>
      <c r="P203" s="4">
        <f t="shared" si="35"/>
        <v>1</v>
      </c>
    </row>
    <row r="204" spans="1:16" x14ac:dyDescent="0.35">
      <c r="A204" s="4" t="s">
        <v>149</v>
      </c>
      <c r="B204" s="10" t="s">
        <v>45</v>
      </c>
      <c r="C204" s="29">
        <f t="shared" si="27"/>
        <v>203</v>
      </c>
      <c r="D204" s="32" t="str">
        <f t="shared" si="28"/>
        <v>plats 203</v>
      </c>
      <c r="E204" s="26">
        <f t="shared" si="29"/>
        <v>447</v>
      </c>
      <c r="F204" s="35">
        <f t="shared" si="30"/>
        <v>3.5344827586206895</v>
      </c>
      <c r="G204" s="13">
        <v>2.5081081081081081E-2</v>
      </c>
      <c r="H204" s="4">
        <v>225</v>
      </c>
      <c r="I204" s="4">
        <f t="shared" si="31"/>
        <v>0.77586206896551724</v>
      </c>
      <c r="J204" s="33">
        <v>195</v>
      </c>
      <c r="K204" s="4">
        <f t="shared" si="32"/>
        <v>0.67241379310344829</v>
      </c>
      <c r="L204" s="23">
        <v>0.67584943596185154</v>
      </c>
      <c r="M204" s="4">
        <f t="shared" si="33"/>
        <v>25</v>
      </c>
      <c r="N204" s="4">
        <f t="shared" si="34"/>
        <v>8.6206896551724144E-2</v>
      </c>
      <c r="O204" s="4" t="str">
        <f>IFERROR(_xlfn.XLOOKUP(A204,Samhällsplanering!$A:$A,Samhällsplanering!$B:$B),"")</f>
        <v>Nej</v>
      </c>
      <c r="P204" s="4">
        <f t="shared" si="35"/>
        <v>2</v>
      </c>
    </row>
    <row r="205" spans="1:16" x14ac:dyDescent="0.35">
      <c r="A205" s="4" t="s">
        <v>131</v>
      </c>
      <c r="B205" s="10" t="s">
        <v>52</v>
      </c>
      <c r="C205" s="29">
        <f t="shared" si="27"/>
        <v>204</v>
      </c>
      <c r="D205" s="32" t="str">
        <f t="shared" si="28"/>
        <v>plats 204</v>
      </c>
      <c r="E205" s="26">
        <f t="shared" si="29"/>
        <v>448</v>
      </c>
      <c r="F205" s="35">
        <f t="shared" si="30"/>
        <v>3.5379310344827584</v>
      </c>
      <c r="G205" s="13">
        <v>1.2050103060091962E-2</v>
      </c>
      <c r="H205" s="4">
        <v>61</v>
      </c>
      <c r="I205" s="4">
        <f t="shared" si="31"/>
        <v>0.2103448275862069</v>
      </c>
      <c r="J205" s="33">
        <f>IFERROR(_xlfn.NUMBERVALUE(_xlfn.XLOOKUP($A205,Klimatanpassning!$A:$A,Klimatanpassning!$B:$B)),"")</f>
        <v>155</v>
      </c>
      <c r="K205" s="4">
        <f t="shared" si="32"/>
        <v>0.53448275862068961</v>
      </c>
      <c r="L205" s="23">
        <v>0.33464882863914608</v>
      </c>
      <c r="M205" s="4">
        <f t="shared" si="33"/>
        <v>230</v>
      </c>
      <c r="N205" s="4">
        <f t="shared" si="34"/>
        <v>0.7931034482758621</v>
      </c>
      <c r="O205" s="4" t="str">
        <f>IFERROR(_xlfn.XLOOKUP(A205,Samhällsplanering!$A:$A,Samhällsplanering!$B:$B),"")</f>
        <v>Nej</v>
      </c>
      <c r="P205" s="4">
        <f t="shared" si="35"/>
        <v>2</v>
      </c>
    </row>
    <row r="206" spans="1:16" x14ac:dyDescent="0.35">
      <c r="A206" s="4" t="s">
        <v>208</v>
      </c>
      <c r="B206" s="10" t="s">
        <v>34</v>
      </c>
      <c r="C206" s="29">
        <f t="shared" si="27"/>
        <v>204</v>
      </c>
      <c r="D206" s="32" t="str">
        <f t="shared" si="28"/>
        <v>plats 204</v>
      </c>
      <c r="E206" s="26">
        <f t="shared" si="29"/>
        <v>448</v>
      </c>
      <c r="F206" s="35">
        <f t="shared" si="30"/>
        <v>3.5379310344827584</v>
      </c>
      <c r="G206" s="13">
        <v>2.8537122273364017E-2</v>
      </c>
      <c r="H206" s="4">
        <v>246</v>
      </c>
      <c r="I206" s="4">
        <f t="shared" si="31"/>
        <v>0.84827586206896555</v>
      </c>
      <c r="J206" s="33">
        <f>IFERROR(_xlfn.NUMBERVALUE(_xlfn.XLOOKUP($A206,Klimatanpassning!$A:$A,Klimatanpassning!$B:$B)),"")</f>
        <v>61</v>
      </c>
      <c r="K206" s="4">
        <f t="shared" si="32"/>
        <v>0.2103448275862069</v>
      </c>
      <c r="L206" s="23">
        <v>0.4462625509224869</v>
      </c>
      <c r="M206" s="4">
        <f t="shared" si="33"/>
        <v>139</v>
      </c>
      <c r="N206" s="4">
        <f t="shared" si="34"/>
        <v>0.47931034482758622</v>
      </c>
      <c r="O206" s="4" t="str">
        <f>IFERROR(_xlfn.XLOOKUP(A206,Samhällsplanering!$A:$A,Samhällsplanering!$B:$B),"")</f>
        <v>Nej</v>
      </c>
      <c r="P206" s="4">
        <f t="shared" si="35"/>
        <v>2</v>
      </c>
    </row>
    <row r="207" spans="1:16" x14ac:dyDescent="0.35">
      <c r="A207" s="4" t="s">
        <v>314</v>
      </c>
      <c r="B207" s="10" t="s">
        <v>11</v>
      </c>
      <c r="C207" s="29">
        <f t="shared" si="27"/>
        <v>206</v>
      </c>
      <c r="D207" s="32" t="str">
        <f t="shared" si="28"/>
        <v>plats 206</v>
      </c>
      <c r="E207" s="26">
        <f t="shared" si="29"/>
        <v>449</v>
      </c>
      <c r="F207" s="35">
        <f t="shared" si="30"/>
        <v>3.5413793103448277</v>
      </c>
      <c r="G207" s="13">
        <v>5.268703898840885E-3</v>
      </c>
      <c r="H207" s="4">
        <v>8</v>
      </c>
      <c r="I207" s="4">
        <f t="shared" si="31"/>
        <v>2.7586206896551724E-2</v>
      </c>
      <c r="J207" s="33">
        <v>195</v>
      </c>
      <c r="K207" s="4">
        <f t="shared" si="32"/>
        <v>0.67241379310344829</v>
      </c>
      <c r="L207" s="23">
        <v>0.31328978052414913</v>
      </c>
      <c r="M207" s="4">
        <f t="shared" si="33"/>
        <v>244</v>
      </c>
      <c r="N207" s="4">
        <f t="shared" si="34"/>
        <v>0.8413793103448276</v>
      </c>
      <c r="O207" s="4" t="str">
        <f>IFERROR(_xlfn.XLOOKUP(A207,Samhällsplanering!$A:$A,Samhällsplanering!$B:$B),"")</f>
        <v>Ej svar</v>
      </c>
      <c r="P207" s="4">
        <f t="shared" si="35"/>
        <v>2</v>
      </c>
    </row>
    <row r="208" spans="1:16" x14ac:dyDescent="0.35">
      <c r="A208" s="4" t="s">
        <v>243</v>
      </c>
      <c r="B208" s="10" t="s">
        <v>45</v>
      </c>
      <c r="C208" s="29">
        <f t="shared" si="27"/>
        <v>207</v>
      </c>
      <c r="D208" s="38" t="str">
        <f t="shared" si="28"/>
        <v>plats 207</v>
      </c>
      <c r="E208" s="26">
        <f t="shared" si="29"/>
        <v>450</v>
      </c>
      <c r="F208" s="35">
        <f t="shared" si="30"/>
        <v>3.5448275862068965</v>
      </c>
      <c r="G208" s="13">
        <v>1.2311901504787962E-2</v>
      </c>
      <c r="H208" s="4">
        <v>66</v>
      </c>
      <c r="I208" s="4">
        <f t="shared" si="31"/>
        <v>0.22758620689655173</v>
      </c>
      <c r="J208" s="33">
        <v>195</v>
      </c>
      <c r="K208" s="4">
        <f t="shared" si="32"/>
        <v>0.67241379310344829</v>
      </c>
      <c r="L208" s="23">
        <v>0.38686043111739721</v>
      </c>
      <c r="M208" s="4">
        <f t="shared" si="33"/>
        <v>187</v>
      </c>
      <c r="N208" s="4">
        <f t="shared" si="34"/>
        <v>0.64482758620689651</v>
      </c>
      <c r="O208" s="4" t="str">
        <f>IFERROR(_xlfn.XLOOKUP(A208,Samhällsplanering!$A:$A,Samhällsplanering!$B:$B),"")</f>
        <v>Nej</v>
      </c>
      <c r="P208" s="4">
        <f t="shared" si="35"/>
        <v>2</v>
      </c>
    </row>
    <row r="209" spans="1:16" x14ac:dyDescent="0.35">
      <c r="A209" s="4" t="s">
        <v>268</v>
      </c>
      <c r="B209" s="10" t="s">
        <v>84</v>
      </c>
      <c r="C209" s="29">
        <f t="shared" si="27"/>
        <v>207</v>
      </c>
      <c r="D209" s="38" t="str">
        <f t="shared" si="28"/>
        <v>plats 207</v>
      </c>
      <c r="E209" s="26">
        <f t="shared" si="29"/>
        <v>450</v>
      </c>
      <c r="F209" s="35">
        <f t="shared" si="30"/>
        <v>3.5448275862068965</v>
      </c>
      <c r="G209" s="13">
        <v>1.5843857634902411E-2</v>
      </c>
      <c r="H209" s="4">
        <v>111</v>
      </c>
      <c r="I209" s="4">
        <f t="shared" si="31"/>
        <v>0.38275862068965516</v>
      </c>
      <c r="J209" s="33">
        <v>195</v>
      </c>
      <c r="K209" s="4">
        <f t="shared" si="32"/>
        <v>0.67241379310344829</v>
      </c>
      <c r="L209" s="23">
        <v>0.44288301770317912</v>
      </c>
      <c r="M209" s="4">
        <f t="shared" si="33"/>
        <v>142</v>
      </c>
      <c r="N209" s="4">
        <f t="shared" si="34"/>
        <v>0.48965517241379308</v>
      </c>
      <c r="O209" s="4" t="str">
        <f>IFERROR(_xlfn.XLOOKUP(A209,Samhällsplanering!$A:$A,Samhällsplanering!$B:$B),"")</f>
        <v>Ej svar</v>
      </c>
      <c r="P209" s="4">
        <f t="shared" si="35"/>
        <v>2</v>
      </c>
    </row>
    <row r="210" spans="1:16" x14ac:dyDescent="0.35">
      <c r="A210" s="4" t="s">
        <v>175</v>
      </c>
      <c r="B210" s="10" t="s">
        <v>45</v>
      </c>
      <c r="C210" s="29">
        <f t="shared" si="27"/>
        <v>209</v>
      </c>
      <c r="D210" s="32" t="str">
        <f t="shared" si="28"/>
        <v>plats 209</v>
      </c>
      <c r="E210" s="26">
        <f t="shared" si="29"/>
        <v>452</v>
      </c>
      <c r="F210" s="35">
        <f t="shared" si="30"/>
        <v>3.5517241379310347</v>
      </c>
      <c r="G210" s="13">
        <v>0.11989770827185994</v>
      </c>
      <c r="H210" s="4">
        <v>289</v>
      </c>
      <c r="I210" s="4">
        <f t="shared" si="31"/>
        <v>0.99655172413793103</v>
      </c>
      <c r="J210" s="33">
        <f>IFERROR(_xlfn.NUMBERVALUE(_xlfn.XLOOKUP($A210,Klimatanpassning!$A:$A,Klimatanpassning!$B:$B)),"")</f>
        <v>84</v>
      </c>
      <c r="K210" s="4">
        <f t="shared" si="32"/>
        <v>0.28965517241379313</v>
      </c>
      <c r="L210" s="23">
        <v>0.54026157898661298</v>
      </c>
      <c r="M210" s="4">
        <f t="shared" si="33"/>
        <v>77</v>
      </c>
      <c r="N210" s="4">
        <f t="shared" si="34"/>
        <v>0.26551724137931032</v>
      </c>
      <c r="O210" s="4" t="str">
        <f>IFERROR(_xlfn.XLOOKUP(A210,Samhällsplanering!$A:$A,Samhällsplanering!$B:$B),"")</f>
        <v>Nej</v>
      </c>
      <c r="P210" s="4">
        <f t="shared" si="35"/>
        <v>2</v>
      </c>
    </row>
    <row r="211" spans="1:16" x14ac:dyDescent="0.35">
      <c r="A211" s="4" t="s">
        <v>185</v>
      </c>
      <c r="B211" s="10" t="s">
        <v>45</v>
      </c>
      <c r="C211" s="29">
        <f t="shared" si="27"/>
        <v>210</v>
      </c>
      <c r="D211" s="32" t="str">
        <f t="shared" si="28"/>
        <v>plats 210</v>
      </c>
      <c r="E211" s="26">
        <f t="shared" si="29"/>
        <v>454</v>
      </c>
      <c r="F211" s="35">
        <f t="shared" si="30"/>
        <v>3.5586206896551724</v>
      </c>
      <c r="G211" s="13">
        <v>1.1992368492777324E-2</v>
      </c>
      <c r="H211" s="4">
        <v>60</v>
      </c>
      <c r="I211" s="4">
        <f t="shared" si="31"/>
        <v>0.20689655172413793</v>
      </c>
      <c r="J211" s="33">
        <v>195</v>
      </c>
      <c r="K211" s="4">
        <f t="shared" si="32"/>
        <v>0.67241379310344829</v>
      </c>
      <c r="L211" s="23">
        <v>0.3798339050071648</v>
      </c>
      <c r="M211" s="4">
        <f t="shared" si="33"/>
        <v>197</v>
      </c>
      <c r="N211" s="4">
        <f t="shared" si="34"/>
        <v>0.67931034482758623</v>
      </c>
      <c r="O211" s="4" t="str">
        <f>IFERROR(_xlfn.XLOOKUP(A211,Samhällsplanering!$A:$A,Samhällsplanering!$B:$B),"")</f>
        <v>Ej svar</v>
      </c>
      <c r="P211" s="4">
        <f t="shared" si="35"/>
        <v>2</v>
      </c>
    </row>
    <row r="212" spans="1:16" x14ac:dyDescent="0.35">
      <c r="A212" s="4" t="s">
        <v>132</v>
      </c>
      <c r="B212" s="10" t="s">
        <v>80</v>
      </c>
      <c r="C212" s="29">
        <f t="shared" si="27"/>
        <v>210</v>
      </c>
      <c r="D212" s="32" t="str">
        <f t="shared" si="28"/>
        <v>plats 210</v>
      </c>
      <c r="E212" s="26">
        <f t="shared" si="29"/>
        <v>454</v>
      </c>
      <c r="F212" s="35">
        <f t="shared" si="30"/>
        <v>3.5586206896551724</v>
      </c>
      <c r="G212" s="13">
        <v>2.2961447921892485E-2</v>
      </c>
      <c r="H212" s="4">
        <v>209</v>
      </c>
      <c r="I212" s="4">
        <f t="shared" si="31"/>
        <v>0.72068965517241379</v>
      </c>
      <c r="J212" s="33">
        <f>IFERROR(_xlfn.NUMBERVALUE(_xlfn.XLOOKUP($A212,Klimatanpassning!$A:$A,Klimatanpassning!$B:$B)),"")</f>
        <v>111</v>
      </c>
      <c r="K212" s="4">
        <f t="shared" si="32"/>
        <v>0.38275862068965516</v>
      </c>
      <c r="L212" s="23">
        <v>0.45744159584175298</v>
      </c>
      <c r="M212" s="4">
        <f t="shared" si="33"/>
        <v>132</v>
      </c>
      <c r="N212" s="4">
        <f t="shared" si="34"/>
        <v>0.45517241379310347</v>
      </c>
      <c r="O212" s="4" t="str">
        <f>IFERROR(_xlfn.XLOOKUP(A212,Samhällsplanering!$A:$A,Samhällsplanering!$B:$B),"")</f>
        <v>Ej svar</v>
      </c>
      <c r="P212" s="4">
        <f t="shared" si="35"/>
        <v>2</v>
      </c>
    </row>
    <row r="213" spans="1:16" x14ac:dyDescent="0.35">
      <c r="A213" s="4" t="s">
        <v>301</v>
      </c>
      <c r="B213" s="10" t="s">
        <v>15</v>
      </c>
      <c r="C213" s="29">
        <f t="shared" si="27"/>
        <v>212</v>
      </c>
      <c r="D213" s="32" t="str">
        <f t="shared" si="28"/>
        <v>plats 212</v>
      </c>
      <c r="E213" s="26">
        <f t="shared" si="29"/>
        <v>457</v>
      </c>
      <c r="F213" s="35">
        <f t="shared" si="30"/>
        <v>3.568965517241379</v>
      </c>
      <c r="G213" s="13">
        <v>1.1692036179130819E-2</v>
      </c>
      <c r="H213" s="4">
        <v>59</v>
      </c>
      <c r="I213" s="4">
        <f t="shared" si="31"/>
        <v>0.20344827586206896</v>
      </c>
      <c r="J213" s="33">
        <f>IFERROR(_xlfn.NUMBERVALUE(_xlfn.XLOOKUP($A213,Klimatanpassning!$A:$A,Klimatanpassning!$B:$B)),"")</f>
        <v>176</v>
      </c>
      <c r="K213" s="4">
        <f t="shared" si="32"/>
        <v>0.60689655172413792</v>
      </c>
      <c r="L213" s="23">
        <v>0.35076315512174472</v>
      </c>
      <c r="M213" s="4">
        <f t="shared" si="33"/>
        <v>220</v>
      </c>
      <c r="N213" s="4">
        <f t="shared" si="34"/>
        <v>0.75862068965517238</v>
      </c>
      <c r="O213" s="4" t="str">
        <f>IFERROR(_xlfn.XLOOKUP(A213,Samhällsplanering!$A:$A,Samhällsplanering!$B:$B),"")</f>
        <v>Nej</v>
      </c>
      <c r="P213" s="4">
        <f t="shared" si="35"/>
        <v>2</v>
      </c>
    </row>
    <row r="214" spans="1:16" x14ac:dyDescent="0.35">
      <c r="A214" s="4" t="s">
        <v>122</v>
      </c>
      <c r="B214" s="10" t="s">
        <v>45</v>
      </c>
      <c r="C214" s="29">
        <f t="shared" si="27"/>
        <v>212</v>
      </c>
      <c r="D214" s="32" t="str">
        <f t="shared" si="28"/>
        <v>plats 212</v>
      </c>
      <c r="E214" s="26">
        <f t="shared" si="29"/>
        <v>457</v>
      </c>
      <c r="F214" s="35">
        <f t="shared" si="30"/>
        <v>3.568965517241379</v>
      </c>
      <c r="G214" s="13">
        <v>1.8238128011011701E-2</v>
      </c>
      <c r="H214" s="4">
        <v>148</v>
      </c>
      <c r="I214" s="4">
        <f t="shared" si="31"/>
        <v>0.51034482758620692</v>
      </c>
      <c r="J214" s="33">
        <f>IFERROR(_xlfn.NUMBERVALUE(_xlfn.XLOOKUP($A214,Klimatanpassning!$A:$A,Klimatanpassning!$B:$B)),"")</f>
        <v>170</v>
      </c>
      <c r="K214" s="4">
        <f t="shared" si="32"/>
        <v>0.58620689655172409</v>
      </c>
      <c r="L214" s="23">
        <v>0.45100274053746953</v>
      </c>
      <c r="M214" s="4">
        <f t="shared" si="33"/>
        <v>137</v>
      </c>
      <c r="N214" s="4">
        <f t="shared" si="34"/>
        <v>0.47241379310344828</v>
      </c>
      <c r="O214" s="4" t="str">
        <f>IFERROR(_xlfn.XLOOKUP(A214,Samhällsplanering!$A:$A,Samhällsplanering!$B:$B),"")</f>
        <v>Nej</v>
      </c>
      <c r="P214" s="4">
        <f t="shared" si="35"/>
        <v>2</v>
      </c>
    </row>
    <row r="215" spans="1:16" x14ac:dyDescent="0.35">
      <c r="A215" s="4" t="s">
        <v>267</v>
      </c>
      <c r="B215" s="10" t="s">
        <v>47</v>
      </c>
      <c r="C215" s="29">
        <f t="shared" si="27"/>
        <v>214</v>
      </c>
      <c r="D215" s="32" t="str">
        <f t="shared" si="28"/>
        <v>plats 214</v>
      </c>
      <c r="E215" s="26">
        <f t="shared" si="29"/>
        <v>470</v>
      </c>
      <c r="F215" s="35">
        <f t="shared" si="30"/>
        <v>3.613793103448276</v>
      </c>
      <c r="G215" s="13">
        <v>1.5683478880769916E-2</v>
      </c>
      <c r="H215" s="4">
        <v>109</v>
      </c>
      <c r="I215" s="4">
        <f t="shared" si="31"/>
        <v>0.37586206896551722</v>
      </c>
      <c r="J215" s="33">
        <f>IFERROR(_xlfn.NUMBERVALUE(_xlfn.XLOOKUP($A215,Klimatanpassning!$A:$A,Klimatanpassning!$B:$B)),"")</f>
        <v>170</v>
      </c>
      <c r="K215" s="4">
        <f t="shared" si="32"/>
        <v>0.58620689655172409</v>
      </c>
      <c r="L215" s="23">
        <v>0.38601928315512862</v>
      </c>
      <c r="M215" s="4">
        <f t="shared" si="33"/>
        <v>189</v>
      </c>
      <c r="N215" s="4">
        <f t="shared" si="34"/>
        <v>0.65172413793103445</v>
      </c>
      <c r="O215" s="4" t="str">
        <f>IFERROR(_xlfn.XLOOKUP(A215,Samhällsplanering!$A:$A,Samhällsplanering!$B:$B),"")</f>
        <v>Nej</v>
      </c>
      <c r="P215" s="4">
        <f t="shared" si="35"/>
        <v>2</v>
      </c>
    </row>
    <row r="216" spans="1:16" x14ac:dyDescent="0.35">
      <c r="A216" s="4" t="s">
        <v>262</v>
      </c>
      <c r="B216" s="10" t="s">
        <v>142</v>
      </c>
      <c r="C216" s="29">
        <f t="shared" si="27"/>
        <v>215</v>
      </c>
      <c r="D216" s="32" t="str">
        <f t="shared" si="28"/>
        <v>plats 215</v>
      </c>
      <c r="E216" s="26">
        <f t="shared" si="29"/>
        <v>472</v>
      </c>
      <c r="F216" s="35">
        <f t="shared" si="30"/>
        <v>3.6206896551724137</v>
      </c>
      <c r="G216" s="13">
        <v>2.4076147816349383E-2</v>
      </c>
      <c r="H216" s="4">
        <v>221</v>
      </c>
      <c r="I216" s="4">
        <f t="shared" si="31"/>
        <v>0.76206896551724135</v>
      </c>
      <c r="J216" s="33">
        <f>IFERROR(_xlfn.NUMBERVALUE(_xlfn.XLOOKUP($A216,Klimatanpassning!$A:$A,Klimatanpassning!$B:$B)),"")</f>
        <v>118</v>
      </c>
      <c r="K216" s="4">
        <f t="shared" si="32"/>
        <v>0.40689655172413791</v>
      </c>
      <c r="L216" s="23">
        <v>0.45849574873090848</v>
      </c>
      <c r="M216" s="4">
        <f t="shared" si="33"/>
        <v>131</v>
      </c>
      <c r="N216" s="4">
        <f t="shared" si="34"/>
        <v>0.4517241379310345</v>
      </c>
      <c r="O216" s="4" t="str">
        <f>IFERROR(_xlfn.XLOOKUP(A216,Samhällsplanering!$A:$A,Samhällsplanering!$B:$B),"")</f>
        <v>Nej</v>
      </c>
      <c r="P216" s="4">
        <f t="shared" si="35"/>
        <v>2</v>
      </c>
    </row>
    <row r="217" spans="1:16" x14ac:dyDescent="0.35">
      <c r="A217" s="4" t="s">
        <v>88</v>
      </c>
      <c r="B217" s="10" t="s">
        <v>32</v>
      </c>
      <c r="C217" s="29">
        <f t="shared" si="27"/>
        <v>215</v>
      </c>
      <c r="D217" s="32" t="str">
        <f t="shared" si="28"/>
        <v>plats 215</v>
      </c>
      <c r="E217" s="26">
        <f t="shared" si="29"/>
        <v>472</v>
      </c>
      <c r="F217" s="35">
        <f t="shared" si="30"/>
        <v>3.6206896551724137</v>
      </c>
      <c r="G217" s="13">
        <v>3.2181451134069589E-2</v>
      </c>
      <c r="H217" s="4">
        <v>253</v>
      </c>
      <c r="I217" s="4">
        <f t="shared" si="31"/>
        <v>0.87241379310344824</v>
      </c>
      <c r="J217" s="33">
        <f>IFERROR(_xlfn.NUMBERVALUE(_xlfn.XLOOKUP($A217,Klimatanpassning!$A:$A,Klimatanpassning!$B:$B)),"")</f>
        <v>96</v>
      </c>
      <c r="K217" s="4">
        <f t="shared" si="32"/>
        <v>0.33103448275862069</v>
      </c>
      <c r="L217" s="23">
        <v>0.46700622029031774</v>
      </c>
      <c r="M217" s="4">
        <f t="shared" si="33"/>
        <v>121</v>
      </c>
      <c r="N217" s="4">
        <f t="shared" si="34"/>
        <v>0.41724137931034483</v>
      </c>
      <c r="O217" s="4" t="str">
        <f>IFERROR(_xlfn.XLOOKUP(A217,Samhällsplanering!$A:$A,Samhällsplanering!$B:$B),"")</f>
        <v>Nej</v>
      </c>
      <c r="P217" s="4">
        <f t="shared" si="35"/>
        <v>2</v>
      </c>
    </row>
    <row r="218" spans="1:16" x14ac:dyDescent="0.35">
      <c r="A218" s="4" t="s">
        <v>214</v>
      </c>
      <c r="B218" s="10" t="s">
        <v>137</v>
      </c>
      <c r="C218" s="29">
        <f t="shared" si="27"/>
        <v>217</v>
      </c>
      <c r="D218" s="38" t="str">
        <f t="shared" si="28"/>
        <v>plats 217</v>
      </c>
      <c r="E218" s="26">
        <f t="shared" si="29"/>
        <v>474</v>
      </c>
      <c r="F218" s="35">
        <f t="shared" si="30"/>
        <v>3.6275862068965519</v>
      </c>
      <c r="G218" s="13">
        <v>1.6670346654890703E-2</v>
      </c>
      <c r="H218" s="4">
        <v>122</v>
      </c>
      <c r="I218" s="4">
        <f t="shared" si="31"/>
        <v>0.4206896551724138</v>
      </c>
      <c r="J218" s="33">
        <v>195</v>
      </c>
      <c r="K218" s="4">
        <f t="shared" si="32"/>
        <v>0.67241379310344829</v>
      </c>
      <c r="L218" s="23">
        <v>0.41929975072152831</v>
      </c>
      <c r="M218" s="4">
        <f t="shared" si="33"/>
        <v>155</v>
      </c>
      <c r="N218" s="4">
        <f t="shared" si="34"/>
        <v>0.53448275862068961</v>
      </c>
      <c r="O218" s="4" t="str">
        <f>IFERROR(_xlfn.XLOOKUP(A218,Samhällsplanering!$A:$A,Samhällsplanering!$B:$B),"")</f>
        <v>Nej</v>
      </c>
      <c r="P218" s="4">
        <f t="shared" si="35"/>
        <v>2</v>
      </c>
    </row>
    <row r="219" spans="1:16" x14ac:dyDescent="0.35">
      <c r="A219" s="4" t="s">
        <v>99</v>
      </c>
      <c r="B219" s="10" t="s">
        <v>45</v>
      </c>
      <c r="C219" s="29">
        <f t="shared" si="27"/>
        <v>218</v>
      </c>
      <c r="D219" s="32" t="str">
        <f t="shared" si="28"/>
        <v>plats 218</v>
      </c>
      <c r="E219" s="26">
        <f t="shared" si="29"/>
        <v>476</v>
      </c>
      <c r="F219" s="35">
        <f t="shared" si="30"/>
        <v>3.6344827586206896</v>
      </c>
      <c r="G219" s="13">
        <v>2.614678899082569E-2</v>
      </c>
      <c r="H219" s="4">
        <v>233</v>
      </c>
      <c r="I219" s="4">
        <f t="shared" si="31"/>
        <v>0.80344827586206902</v>
      </c>
      <c r="J219" s="33">
        <f>IFERROR(_xlfn.NUMBERVALUE(_xlfn.XLOOKUP($A219,Klimatanpassning!$A:$A,Klimatanpassning!$B:$B)),"")</f>
        <v>176</v>
      </c>
      <c r="K219" s="4">
        <f t="shared" si="32"/>
        <v>0.60689655172413792</v>
      </c>
      <c r="L219" s="23">
        <v>0.55620946681717987</v>
      </c>
      <c r="M219" s="4">
        <f t="shared" si="33"/>
        <v>65</v>
      </c>
      <c r="N219" s="4">
        <f t="shared" si="34"/>
        <v>0.22413793103448276</v>
      </c>
      <c r="O219" s="4" t="str">
        <f>IFERROR(_xlfn.XLOOKUP(A219,Samhällsplanering!$A:$A,Samhällsplanering!$B:$B),"")</f>
        <v>Ej svar</v>
      </c>
      <c r="P219" s="4">
        <f t="shared" si="35"/>
        <v>2</v>
      </c>
    </row>
    <row r="220" spans="1:16" x14ac:dyDescent="0.35">
      <c r="A220" s="4" t="s">
        <v>154</v>
      </c>
      <c r="B220" s="10" t="s">
        <v>47</v>
      </c>
      <c r="C220" s="29">
        <f t="shared" si="27"/>
        <v>219</v>
      </c>
      <c r="D220" s="32" t="str">
        <f t="shared" si="28"/>
        <v>plats 219</v>
      </c>
      <c r="E220" s="26">
        <f t="shared" si="29"/>
        <v>477</v>
      </c>
      <c r="F220" s="35">
        <f t="shared" si="30"/>
        <v>3.6379310344827589</v>
      </c>
      <c r="G220" s="13">
        <v>1.8729270989139624E-2</v>
      </c>
      <c r="H220" s="4">
        <v>160</v>
      </c>
      <c r="I220" s="4">
        <f t="shared" si="31"/>
        <v>0.55172413793103448</v>
      </c>
      <c r="J220" s="33">
        <f>IFERROR(_xlfn.NUMBERVALUE(_xlfn.XLOOKUP($A220,Klimatanpassning!$A:$A,Klimatanpassning!$B:$B)),"")</f>
        <v>167</v>
      </c>
      <c r="K220" s="4">
        <f t="shared" si="32"/>
        <v>0.57586206896551728</v>
      </c>
      <c r="L220" s="23">
        <v>0.43483292117642564</v>
      </c>
      <c r="M220" s="4">
        <f t="shared" si="33"/>
        <v>148</v>
      </c>
      <c r="N220" s="4">
        <f t="shared" si="34"/>
        <v>0.51034482758620692</v>
      </c>
      <c r="O220" s="4" t="str">
        <f>IFERROR(_xlfn.XLOOKUP(A220,Samhällsplanering!$A:$A,Samhällsplanering!$B:$B),"")</f>
        <v>Nej</v>
      </c>
      <c r="P220" s="4">
        <f t="shared" si="35"/>
        <v>2</v>
      </c>
    </row>
    <row r="221" spans="1:16" x14ac:dyDescent="0.35">
      <c r="A221" s="4" t="s">
        <v>105</v>
      </c>
      <c r="B221" s="10" t="s">
        <v>66</v>
      </c>
      <c r="C221" s="29">
        <f t="shared" si="27"/>
        <v>220</v>
      </c>
      <c r="D221" s="32" t="str">
        <f t="shared" si="28"/>
        <v>plats 220</v>
      </c>
      <c r="E221" s="26">
        <f t="shared" si="29"/>
        <v>478</v>
      </c>
      <c r="F221" s="35">
        <f t="shared" si="30"/>
        <v>3.6413793103448278</v>
      </c>
      <c r="G221" s="13">
        <v>1.5401540154015401E-2</v>
      </c>
      <c r="H221" s="4">
        <v>102</v>
      </c>
      <c r="I221" s="4">
        <f t="shared" si="31"/>
        <v>0.35172413793103446</v>
      </c>
      <c r="J221" s="33">
        <f>IFERROR(_xlfn.NUMBERVALUE(_xlfn.XLOOKUP($A221,Klimatanpassning!$A:$A,Klimatanpassning!$B:$B)),"")</f>
        <v>186</v>
      </c>
      <c r="K221" s="4">
        <f t="shared" si="32"/>
        <v>0.64137931034482754</v>
      </c>
      <c r="L221" s="23">
        <v>0.38685648431522435</v>
      </c>
      <c r="M221" s="4">
        <f t="shared" si="33"/>
        <v>188</v>
      </c>
      <c r="N221" s="4">
        <f t="shared" si="34"/>
        <v>0.64827586206896548</v>
      </c>
      <c r="O221" s="4" t="str">
        <f>IFERROR(_xlfn.XLOOKUP(A221,Samhällsplanering!$A:$A,Samhällsplanering!$B:$B),"")</f>
        <v>Nej</v>
      </c>
      <c r="P221" s="4">
        <f t="shared" si="35"/>
        <v>2</v>
      </c>
    </row>
    <row r="222" spans="1:16" x14ac:dyDescent="0.35">
      <c r="A222" s="4" t="s">
        <v>173</v>
      </c>
      <c r="B222" s="10" t="s">
        <v>52</v>
      </c>
      <c r="C222" s="29">
        <f t="shared" si="27"/>
        <v>221</v>
      </c>
      <c r="D222" s="32" t="str">
        <f t="shared" si="28"/>
        <v>plats 221</v>
      </c>
      <c r="E222" s="26">
        <f t="shared" si="29"/>
        <v>479</v>
      </c>
      <c r="F222" s="35">
        <f t="shared" si="30"/>
        <v>3.6448275862068966</v>
      </c>
      <c r="G222" s="13">
        <v>2.0074636468922918E-2</v>
      </c>
      <c r="H222" s="4">
        <v>178</v>
      </c>
      <c r="I222" s="4">
        <f t="shared" si="31"/>
        <v>0.61379310344827587</v>
      </c>
      <c r="J222" s="33">
        <f>IFERROR(_xlfn.NUMBERVALUE(_xlfn.XLOOKUP($A222,Klimatanpassning!$A:$A,Klimatanpassning!$B:$B)),"")</f>
        <v>71</v>
      </c>
      <c r="K222" s="4">
        <f t="shared" si="32"/>
        <v>0.24482758620689654</v>
      </c>
      <c r="L222" s="23">
        <v>0.33872657944876272</v>
      </c>
      <c r="M222" s="4">
        <f t="shared" si="33"/>
        <v>228</v>
      </c>
      <c r="N222" s="4">
        <f t="shared" si="34"/>
        <v>0.78620689655172415</v>
      </c>
      <c r="O222" s="4" t="str">
        <f>IFERROR(_xlfn.XLOOKUP(A222,Samhällsplanering!$A:$A,Samhällsplanering!$B:$B),"")</f>
        <v>Nej</v>
      </c>
      <c r="P222" s="4">
        <f t="shared" si="35"/>
        <v>2</v>
      </c>
    </row>
    <row r="223" spans="1:16" x14ac:dyDescent="0.35">
      <c r="A223" s="4" t="s">
        <v>92</v>
      </c>
      <c r="B223" s="10" t="s">
        <v>84</v>
      </c>
      <c r="C223" s="29">
        <f t="shared" si="27"/>
        <v>222</v>
      </c>
      <c r="D223" s="32" t="str">
        <f t="shared" si="28"/>
        <v>plats 222</v>
      </c>
      <c r="E223" s="26">
        <f t="shared" si="29"/>
        <v>481</v>
      </c>
      <c r="F223" s="35">
        <f t="shared" si="30"/>
        <v>3.6517241379310343</v>
      </c>
      <c r="G223" s="13">
        <v>9.9528548978522792E-3</v>
      </c>
      <c r="H223" s="4">
        <v>37</v>
      </c>
      <c r="I223" s="4">
        <f t="shared" si="31"/>
        <v>0.12758620689655173</v>
      </c>
      <c r="J223" s="33">
        <f>IFERROR(_xlfn.NUMBERVALUE(_xlfn.XLOOKUP($A223,Klimatanpassning!$A:$A,Klimatanpassning!$B:$B)),"")</f>
        <v>167</v>
      </c>
      <c r="K223" s="4">
        <f t="shared" si="32"/>
        <v>0.57586206896551728</v>
      </c>
      <c r="L223" s="23">
        <v>0.21064327327150259</v>
      </c>
      <c r="M223" s="4">
        <f t="shared" si="33"/>
        <v>275</v>
      </c>
      <c r="N223" s="4">
        <f t="shared" si="34"/>
        <v>0.94827586206896552</v>
      </c>
      <c r="O223" s="4" t="str">
        <f>IFERROR(_xlfn.XLOOKUP(A223,Samhällsplanering!$A:$A,Samhällsplanering!$B:$B),"")</f>
        <v>Ej svar</v>
      </c>
      <c r="P223" s="4">
        <f t="shared" si="35"/>
        <v>2</v>
      </c>
    </row>
    <row r="224" spans="1:16" x14ac:dyDescent="0.35">
      <c r="A224" s="4" t="s">
        <v>153</v>
      </c>
      <c r="B224" s="10" t="s">
        <v>84</v>
      </c>
      <c r="C224" s="29">
        <f t="shared" si="27"/>
        <v>222</v>
      </c>
      <c r="D224" s="32" t="str">
        <f t="shared" si="28"/>
        <v>plats 222</v>
      </c>
      <c r="E224" s="26">
        <f t="shared" si="29"/>
        <v>481</v>
      </c>
      <c r="F224" s="35">
        <f t="shared" si="30"/>
        <v>3.6517241379310343</v>
      </c>
      <c r="G224" s="13">
        <v>1.2075471698113207E-2</v>
      </c>
      <c r="H224" s="4">
        <v>62</v>
      </c>
      <c r="I224" s="4">
        <f t="shared" si="31"/>
        <v>0.21379310344827587</v>
      </c>
      <c r="J224" s="33">
        <v>195</v>
      </c>
      <c r="K224" s="4">
        <f t="shared" si="32"/>
        <v>0.67241379310344829</v>
      </c>
      <c r="L224" s="23">
        <v>0.349396408448508</v>
      </c>
      <c r="M224" s="4">
        <f t="shared" si="33"/>
        <v>222</v>
      </c>
      <c r="N224" s="4">
        <f t="shared" si="34"/>
        <v>0.76551724137931032</v>
      </c>
      <c r="O224" s="4" t="str">
        <f>IFERROR(_xlfn.XLOOKUP(A224,Samhällsplanering!$A:$A,Samhällsplanering!$B:$B),"")</f>
        <v>Nej</v>
      </c>
      <c r="P224" s="4">
        <f t="shared" si="35"/>
        <v>2</v>
      </c>
    </row>
    <row r="225" spans="1:16" x14ac:dyDescent="0.35">
      <c r="A225" s="4" t="s">
        <v>37</v>
      </c>
      <c r="B225" s="10" t="s">
        <v>11</v>
      </c>
      <c r="C225" s="29">
        <f t="shared" si="27"/>
        <v>224</v>
      </c>
      <c r="D225" s="32" t="str">
        <f t="shared" si="28"/>
        <v>plats 224</v>
      </c>
      <c r="E225" s="26">
        <f t="shared" si="29"/>
        <v>483</v>
      </c>
      <c r="F225" s="35">
        <f t="shared" si="30"/>
        <v>3.6586206896551725</v>
      </c>
      <c r="G225" s="13">
        <v>1.0097087378640776E-2</v>
      </c>
      <c r="H225" s="4">
        <v>38</v>
      </c>
      <c r="I225" s="4">
        <f t="shared" si="31"/>
        <v>0.1310344827586207</v>
      </c>
      <c r="J225" s="33">
        <v>195</v>
      </c>
      <c r="K225" s="4">
        <f t="shared" si="32"/>
        <v>0.67241379310344829</v>
      </c>
      <c r="L225" s="23">
        <v>0.30525489251057097</v>
      </c>
      <c r="M225" s="4">
        <f t="shared" si="33"/>
        <v>248</v>
      </c>
      <c r="N225" s="4">
        <f t="shared" si="34"/>
        <v>0.85517241379310349</v>
      </c>
      <c r="O225" s="4" t="str">
        <f>IFERROR(_xlfn.XLOOKUP(A225,Samhällsplanering!$A:$A,Samhällsplanering!$B:$B),"")</f>
        <v>Nej</v>
      </c>
      <c r="P225" s="4">
        <f t="shared" si="35"/>
        <v>2</v>
      </c>
    </row>
    <row r="226" spans="1:16" x14ac:dyDescent="0.35">
      <c r="A226" s="4" t="s">
        <v>229</v>
      </c>
      <c r="B226" s="10" t="s">
        <v>45</v>
      </c>
      <c r="C226" s="29">
        <f t="shared" si="27"/>
        <v>224</v>
      </c>
      <c r="D226" s="38" t="str">
        <f t="shared" si="28"/>
        <v>plats 224</v>
      </c>
      <c r="E226" s="26">
        <f t="shared" si="29"/>
        <v>483</v>
      </c>
      <c r="F226" s="35">
        <f t="shared" si="30"/>
        <v>3.6586206896551725</v>
      </c>
      <c r="G226" s="13">
        <v>2.8042272679711207E-2</v>
      </c>
      <c r="H226" s="4">
        <v>244</v>
      </c>
      <c r="I226" s="4">
        <f t="shared" si="31"/>
        <v>0.8413793103448276</v>
      </c>
      <c r="J226" s="33">
        <v>195</v>
      </c>
      <c r="K226" s="4">
        <f t="shared" si="32"/>
        <v>0.67241379310344829</v>
      </c>
      <c r="L226" s="23">
        <v>0.62068014715970599</v>
      </c>
      <c r="M226" s="4">
        <f t="shared" si="33"/>
        <v>42</v>
      </c>
      <c r="N226" s="4">
        <f t="shared" si="34"/>
        <v>0.14482758620689656</v>
      </c>
      <c r="O226" s="4" t="str">
        <f>IFERROR(_xlfn.XLOOKUP(A226,Samhällsplanering!$A:$A,Samhällsplanering!$B:$B),"")</f>
        <v>Ej svar</v>
      </c>
      <c r="P226" s="4">
        <f t="shared" si="35"/>
        <v>2</v>
      </c>
    </row>
    <row r="227" spans="1:16" x14ac:dyDescent="0.35">
      <c r="A227" s="4" t="s">
        <v>93</v>
      </c>
      <c r="B227" s="10" t="s">
        <v>20</v>
      </c>
      <c r="C227" s="29">
        <f t="shared" si="27"/>
        <v>226</v>
      </c>
      <c r="D227" s="32" t="str">
        <f t="shared" si="28"/>
        <v>plats 226</v>
      </c>
      <c r="E227" s="26">
        <f t="shared" si="29"/>
        <v>487</v>
      </c>
      <c r="F227" s="35">
        <f t="shared" si="30"/>
        <v>3.6724137931034484</v>
      </c>
      <c r="G227" s="13">
        <v>2.156795617939062E-2</v>
      </c>
      <c r="H227" s="4">
        <v>192</v>
      </c>
      <c r="I227" s="4">
        <f t="shared" si="31"/>
        <v>0.66206896551724137</v>
      </c>
      <c r="J227" s="33">
        <f>IFERROR(_xlfn.NUMBERVALUE(_xlfn.XLOOKUP($A227,Klimatanpassning!$A:$A,Klimatanpassning!$B:$B)),"")</f>
        <v>111</v>
      </c>
      <c r="K227" s="4">
        <f t="shared" si="32"/>
        <v>0.38275862068965516</v>
      </c>
      <c r="L227" s="23">
        <v>0.39500940434659132</v>
      </c>
      <c r="M227" s="4">
        <f t="shared" si="33"/>
        <v>182</v>
      </c>
      <c r="N227" s="4">
        <f t="shared" si="34"/>
        <v>0.62758620689655176</v>
      </c>
      <c r="O227" s="4" t="str">
        <f>IFERROR(_xlfn.XLOOKUP(A227,Samhällsplanering!$A:$A,Samhällsplanering!$B:$B),"")</f>
        <v>Ej svar</v>
      </c>
      <c r="P227" s="4">
        <f t="shared" si="35"/>
        <v>2</v>
      </c>
    </row>
    <row r="228" spans="1:16" x14ac:dyDescent="0.35">
      <c r="A228" s="4" t="s">
        <v>245</v>
      </c>
      <c r="B228" s="10" t="s">
        <v>47</v>
      </c>
      <c r="C228" s="29">
        <f t="shared" si="27"/>
        <v>227</v>
      </c>
      <c r="D228" s="32" t="str">
        <f t="shared" si="28"/>
        <v>plats 227</v>
      </c>
      <c r="E228" s="26">
        <f t="shared" si="29"/>
        <v>488</v>
      </c>
      <c r="F228" s="35">
        <f t="shared" si="30"/>
        <v>3.6758620689655173</v>
      </c>
      <c r="G228" s="13">
        <v>3.31811797752809E-2</v>
      </c>
      <c r="H228" s="4">
        <v>257</v>
      </c>
      <c r="I228" s="4">
        <f t="shared" si="31"/>
        <v>0.88620689655172413</v>
      </c>
      <c r="J228" s="33">
        <f>IFERROR(_xlfn.NUMBERVALUE(_xlfn.XLOOKUP($A228,Klimatanpassning!$A:$A,Klimatanpassning!$B:$B)),"")</f>
        <v>20</v>
      </c>
      <c r="K228" s="4">
        <f t="shared" si="32"/>
        <v>6.8965517241379309E-2</v>
      </c>
      <c r="L228" s="23">
        <v>0.36019494644954242</v>
      </c>
      <c r="M228" s="4">
        <f t="shared" si="33"/>
        <v>209</v>
      </c>
      <c r="N228" s="4">
        <f t="shared" si="34"/>
        <v>0.72068965517241379</v>
      </c>
      <c r="O228" s="4" t="str">
        <f>IFERROR(_xlfn.XLOOKUP(A228,Samhällsplanering!$A:$A,Samhällsplanering!$B:$B),"")</f>
        <v>Ej svar</v>
      </c>
      <c r="P228" s="4">
        <f t="shared" si="35"/>
        <v>2</v>
      </c>
    </row>
    <row r="229" spans="1:16" x14ac:dyDescent="0.35">
      <c r="A229" s="4" t="s">
        <v>155</v>
      </c>
      <c r="B229" s="10" t="s">
        <v>156</v>
      </c>
      <c r="C229" s="29">
        <f t="shared" si="27"/>
        <v>228</v>
      </c>
      <c r="D229" s="32" t="str">
        <f t="shared" si="28"/>
        <v>plats 228</v>
      </c>
      <c r="E229" s="26">
        <f t="shared" si="29"/>
        <v>494</v>
      </c>
      <c r="F229" s="35">
        <f t="shared" si="30"/>
        <v>3.6965517241379309</v>
      </c>
      <c r="G229" s="13">
        <v>1.6356638871071201E-2</v>
      </c>
      <c r="H229" s="4">
        <v>116</v>
      </c>
      <c r="I229" s="4">
        <f t="shared" si="31"/>
        <v>0.4</v>
      </c>
      <c r="J229" s="33">
        <f>IFERROR(_xlfn.NUMBERVALUE(_xlfn.XLOOKUP($A229,Klimatanpassning!$A:$A,Klimatanpassning!$B:$B)),"")</f>
        <v>170</v>
      </c>
      <c r="K229" s="4">
        <f t="shared" si="32"/>
        <v>0.58620689655172409</v>
      </c>
      <c r="L229" s="23">
        <v>0.36367558578092329</v>
      </c>
      <c r="M229" s="4">
        <f t="shared" si="33"/>
        <v>206</v>
      </c>
      <c r="N229" s="4">
        <f t="shared" si="34"/>
        <v>0.71034482758620687</v>
      </c>
      <c r="O229" s="4" t="str">
        <f>IFERROR(_xlfn.XLOOKUP(A229,Samhällsplanering!$A:$A,Samhällsplanering!$B:$B),"")</f>
        <v>Nej</v>
      </c>
      <c r="P229" s="4">
        <f t="shared" si="35"/>
        <v>2</v>
      </c>
    </row>
    <row r="230" spans="1:16" x14ac:dyDescent="0.35">
      <c r="A230" s="4" t="s">
        <v>134</v>
      </c>
      <c r="B230" s="10" t="s">
        <v>58</v>
      </c>
      <c r="C230" s="29">
        <f t="shared" si="27"/>
        <v>229</v>
      </c>
      <c r="D230" s="32" t="str">
        <f t="shared" si="28"/>
        <v>plats 229</v>
      </c>
      <c r="E230" s="26">
        <f t="shared" si="29"/>
        <v>497</v>
      </c>
      <c r="F230" s="35">
        <f t="shared" si="30"/>
        <v>3.7068965517241379</v>
      </c>
      <c r="G230" s="13">
        <v>9.5541401273885346E-3</v>
      </c>
      <c r="H230" s="4">
        <v>35</v>
      </c>
      <c r="I230" s="4">
        <f t="shared" si="31"/>
        <v>0.1206896551724138</v>
      </c>
      <c r="J230" s="33">
        <v>195</v>
      </c>
      <c r="K230" s="4">
        <f t="shared" si="32"/>
        <v>0.67241379310344829</v>
      </c>
      <c r="L230" s="23">
        <v>0.26122617888324567</v>
      </c>
      <c r="M230" s="4">
        <f t="shared" si="33"/>
        <v>265</v>
      </c>
      <c r="N230" s="4">
        <f t="shared" si="34"/>
        <v>0.91379310344827591</v>
      </c>
      <c r="O230" s="4" t="str">
        <f>IFERROR(_xlfn.XLOOKUP(A230,Samhällsplanering!$A:$A,Samhällsplanering!$B:$B),"")</f>
        <v>Ej svar</v>
      </c>
      <c r="P230" s="4">
        <f t="shared" si="35"/>
        <v>2</v>
      </c>
    </row>
    <row r="231" spans="1:16" x14ac:dyDescent="0.35">
      <c r="A231" s="4" t="s">
        <v>19</v>
      </c>
      <c r="B231" s="10" t="s">
        <v>20</v>
      </c>
      <c r="C231" s="29">
        <f t="shared" si="27"/>
        <v>229</v>
      </c>
      <c r="D231" s="32" t="str">
        <f t="shared" si="28"/>
        <v>plats 229</v>
      </c>
      <c r="E231" s="26">
        <f t="shared" si="29"/>
        <v>497</v>
      </c>
      <c r="F231" s="35">
        <f t="shared" si="30"/>
        <v>3.7068965517241379</v>
      </c>
      <c r="G231" s="13">
        <v>1.129677571193222E-2</v>
      </c>
      <c r="H231" s="4">
        <v>54</v>
      </c>
      <c r="I231" s="4">
        <f t="shared" si="31"/>
        <v>0.18620689655172415</v>
      </c>
      <c r="J231" s="33">
        <v>195</v>
      </c>
      <c r="K231" s="4">
        <f t="shared" si="32"/>
        <v>0.67241379310344829</v>
      </c>
      <c r="L231" s="23">
        <v>0.31312488236035491</v>
      </c>
      <c r="M231" s="4">
        <f t="shared" si="33"/>
        <v>246</v>
      </c>
      <c r="N231" s="4">
        <f t="shared" si="34"/>
        <v>0.84827586206896555</v>
      </c>
      <c r="O231" s="4" t="str">
        <f>IFERROR(_xlfn.XLOOKUP(A231,Samhällsplanering!$A:$A,Samhällsplanering!$B:$B),"")</f>
        <v>Nej</v>
      </c>
      <c r="P231" s="4">
        <f t="shared" si="35"/>
        <v>2</v>
      </c>
    </row>
    <row r="232" spans="1:16" x14ac:dyDescent="0.35">
      <c r="A232" s="4" t="s">
        <v>259</v>
      </c>
      <c r="B232" s="10" t="s">
        <v>137</v>
      </c>
      <c r="C232" s="29">
        <f t="shared" si="27"/>
        <v>231</v>
      </c>
      <c r="D232" s="32" t="str">
        <f t="shared" si="28"/>
        <v>plats 231</v>
      </c>
      <c r="E232" s="26">
        <f t="shared" si="29"/>
        <v>500</v>
      </c>
      <c r="F232" s="35">
        <f t="shared" si="30"/>
        <v>3.7172413793103449</v>
      </c>
      <c r="G232" s="13">
        <v>8.3281924737816163E-3</v>
      </c>
      <c r="H232" s="4">
        <v>24</v>
      </c>
      <c r="I232" s="4">
        <f t="shared" si="31"/>
        <v>8.2758620689655171E-2</v>
      </c>
      <c r="J232" s="33">
        <f>IFERROR(_xlfn.NUMBERVALUE(_xlfn.XLOOKUP($A232,Klimatanpassning!$A:$A,Klimatanpassning!$B:$B)),"")</f>
        <v>187</v>
      </c>
      <c r="K232" s="4">
        <f t="shared" si="32"/>
        <v>0.64482758620689651</v>
      </c>
      <c r="L232" s="23">
        <v>8.2070989297327174E-2</v>
      </c>
      <c r="M232" s="4">
        <f t="shared" si="33"/>
        <v>287</v>
      </c>
      <c r="N232" s="4">
        <f t="shared" si="34"/>
        <v>0.98965517241379308</v>
      </c>
      <c r="O232" s="4" t="str">
        <f>IFERROR(_xlfn.XLOOKUP(A232,Samhällsplanering!$A:$A,Samhällsplanering!$B:$B),"")</f>
        <v>Ej svar</v>
      </c>
      <c r="P232" s="4">
        <f t="shared" si="35"/>
        <v>2</v>
      </c>
    </row>
    <row r="233" spans="1:16" x14ac:dyDescent="0.35">
      <c r="A233" s="4" t="s">
        <v>96</v>
      </c>
      <c r="B233" s="10" t="s">
        <v>20</v>
      </c>
      <c r="C233" s="29">
        <f t="shared" si="27"/>
        <v>232</v>
      </c>
      <c r="D233" s="32" t="str">
        <f t="shared" si="28"/>
        <v>plats 232</v>
      </c>
      <c r="E233" s="26">
        <f t="shared" si="29"/>
        <v>501</v>
      </c>
      <c r="F233" s="35">
        <f t="shared" si="30"/>
        <v>3.7206896551724133</v>
      </c>
      <c r="G233" s="13">
        <v>2.2344559585492228E-2</v>
      </c>
      <c r="H233" s="4">
        <v>203</v>
      </c>
      <c r="I233" s="4">
        <f t="shared" si="31"/>
        <v>0.7</v>
      </c>
      <c r="J233" s="33">
        <v>195</v>
      </c>
      <c r="K233" s="4">
        <f t="shared" si="32"/>
        <v>0.67241379310344829</v>
      </c>
      <c r="L233" s="23">
        <v>0.50850574687357453</v>
      </c>
      <c r="M233" s="4">
        <f t="shared" si="33"/>
        <v>101</v>
      </c>
      <c r="N233" s="4">
        <f t="shared" si="34"/>
        <v>0.34827586206896549</v>
      </c>
      <c r="O233" s="4" t="str">
        <f>IFERROR(_xlfn.XLOOKUP(A233,Samhällsplanering!$A:$A,Samhällsplanering!$B:$B),"")</f>
        <v>Ej svar</v>
      </c>
      <c r="P233" s="4">
        <f t="shared" si="35"/>
        <v>2</v>
      </c>
    </row>
    <row r="234" spans="1:16" x14ac:dyDescent="0.35">
      <c r="A234" s="4" t="s">
        <v>62</v>
      </c>
      <c r="B234" s="10" t="s">
        <v>63</v>
      </c>
      <c r="C234" s="29">
        <f t="shared" si="27"/>
        <v>233</v>
      </c>
      <c r="D234" s="32" t="str">
        <f t="shared" si="28"/>
        <v>plats 233</v>
      </c>
      <c r="E234" s="26">
        <f t="shared" si="29"/>
        <v>501</v>
      </c>
      <c r="F234" s="35">
        <f t="shared" si="30"/>
        <v>3.7206896551724138</v>
      </c>
      <c r="G234" s="13">
        <v>1.8694196428571428E-2</v>
      </c>
      <c r="H234" s="4">
        <v>159</v>
      </c>
      <c r="I234" s="4">
        <f t="shared" si="31"/>
        <v>0.5482758620689655</v>
      </c>
      <c r="J234" s="33">
        <v>195</v>
      </c>
      <c r="K234" s="4">
        <f t="shared" si="32"/>
        <v>0.67241379310344829</v>
      </c>
      <c r="L234" s="23">
        <v>0.43943953004512304</v>
      </c>
      <c r="M234" s="4">
        <f t="shared" si="33"/>
        <v>145</v>
      </c>
      <c r="N234" s="4">
        <f t="shared" si="34"/>
        <v>0.5</v>
      </c>
      <c r="O234" s="4" t="str">
        <f>IFERROR(_xlfn.XLOOKUP(A234,Samhällsplanering!$A:$A,Samhällsplanering!$B:$B),"")</f>
        <v>Nej</v>
      </c>
      <c r="P234" s="4">
        <f t="shared" si="35"/>
        <v>2</v>
      </c>
    </row>
    <row r="235" spans="1:16" x14ac:dyDescent="0.35">
      <c r="A235" s="4" t="s">
        <v>317</v>
      </c>
      <c r="B235" s="10" t="s">
        <v>45</v>
      </c>
      <c r="C235" s="29">
        <f t="shared" si="27"/>
        <v>234</v>
      </c>
      <c r="D235" s="32" t="str">
        <f t="shared" si="28"/>
        <v>plats 234</v>
      </c>
      <c r="E235" s="26">
        <f t="shared" si="29"/>
        <v>503</v>
      </c>
      <c r="F235" s="35">
        <f t="shared" si="30"/>
        <v>3.727586206896552</v>
      </c>
      <c r="G235" s="13">
        <v>9.3976932934643313E-3</v>
      </c>
      <c r="H235" s="4">
        <v>34</v>
      </c>
      <c r="I235" s="4">
        <f t="shared" si="31"/>
        <v>0.11724137931034483</v>
      </c>
      <c r="J235" s="33">
        <v>195</v>
      </c>
      <c r="K235" s="4">
        <f t="shared" si="32"/>
        <v>0.67241379310344829</v>
      </c>
      <c r="L235" s="23">
        <v>0.22686353915373966</v>
      </c>
      <c r="M235" s="4">
        <f t="shared" si="33"/>
        <v>272</v>
      </c>
      <c r="N235" s="4">
        <f t="shared" si="34"/>
        <v>0.93793103448275861</v>
      </c>
      <c r="O235" s="4" t="str">
        <f>IFERROR(_xlfn.XLOOKUP(A235,Samhällsplanering!$A:$A,Samhällsplanering!$B:$B),"")</f>
        <v>Ej svar</v>
      </c>
      <c r="P235" s="4">
        <f t="shared" si="35"/>
        <v>2</v>
      </c>
    </row>
    <row r="236" spans="1:16" x14ac:dyDescent="0.35">
      <c r="A236" s="4" t="s">
        <v>116</v>
      </c>
      <c r="B236" s="10" t="s">
        <v>58</v>
      </c>
      <c r="C236" s="29">
        <f t="shared" si="27"/>
        <v>234</v>
      </c>
      <c r="D236" s="38" t="str">
        <f t="shared" si="28"/>
        <v>plats 234</v>
      </c>
      <c r="E236" s="26">
        <f t="shared" si="29"/>
        <v>503</v>
      </c>
      <c r="F236" s="35">
        <f t="shared" si="30"/>
        <v>3.727586206896552</v>
      </c>
      <c r="G236" s="13">
        <v>1.7133956386292833E-2</v>
      </c>
      <c r="H236" s="4">
        <v>131</v>
      </c>
      <c r="I236" s="4">
        <f t="shared" si="31"/>
        <v>0.4517241379310345</v>
      </c>
      <c r="J236" s="33">
        <v>195</v>
      </c>
      <c r="K236" s="4">
        <f t="shared" si="32"/>
        <v>0.67241379310344829</v>
      </c>
      <c r="L236" s="23">
        <v>0.40121987121905411</v>
      </c>
      <c r="M236" s="4">
        <f t="shared" si="33"/>
        <v>175</v>
      </c>
      <c r="N236" s="4">
        <f t="shared" si="34"/>
        <v>0.60344827586206895</v>
      </c>
      <c r="O236" s="4" t="str">
        <f>IFERROR(_xlfn.XLOOKUP(A236,Samhällsplanering!$A:$A,Samhällsplanering!$B:$B),"")</f>
        <v>Ej svar</v>
      </c>
      <c r="P236" s="4">
        <f t="shared" si="35"/>
        <v>2</v>
      </c>
    </row>
    <row r="237" spans="1:16" x14ac:dyDescent="0.35">
      <c r="A237" s="4" t="s">
        <v>101</v>
      </c>
      <c r="B237" s="10" t="s">
        <v>66</v>
      </c>
      <c r="C237" s="29">
        <f t="shared" si="27"/>
        <v>236</v>
      </c>
      <c r="D237" s="32" t="str">
        <f t="shared" si="28"/>
        <v>plats 236</v>
      </c>
      <c r="E237" s="26">
        <f t="shared" si="29"/>
        <v>508</v>
      </c>
      <c r="F237" s="35">
        <f t="shared" si="30"/>
        <v>3.7448275862068963</v>
      </c>
      <c r="G237" s="13">
        <v>4.6614872364039953E-2</v>
      </c>
      <c r="H237" s="4">
        <v>272</v>
      </c>
      <c r="I237" s="4">
        <f t="shared" si="31"/>
        <v>0.93793103448275861</v>
      </c>
      <c r="J237" s="33">
        <v>195</v>
      </c>
      <c r="K237" s="4">
        <f t="shared" si="32"/>
        <v>0.67241379310344829</v>
      </c>
      <c r="L237" s="23">
        <v>0.6248708048920345</v>
      </c>
      <c r="M237" s="4">
        <f t="shared" si="33"/>
        <v>39</v>
      </c>
      <c r="N237" s="4">
        <f t="shared" si="34"/>
        <v>0.13448275862068965</v>
      </c>
      <c r="O237" s="4" t="str">
        <f>IFERROR(_xlfn.XLOOKUP(A237,Samhällsplanering!$A:$A,Samhällsplanering!$B:$B),"")</f>
        <v>Ej svar</v>
      </c>
      <c r="P237" s="4">
        <f t="shared" si="35"/>
        <v>2</v>
      </c>
    </row>
    <row r="238" spans="1:16" x14ac:dyDescent="0.35">
      <c r="A238" s="4" t="s">
        <v>106</v>
      </c>
      <c r="B238" s="10" t="s">
        <v>47</v>
      </c>
      <c r="C238" s="29">
        <f t="shared" si="27"/>
        <v>237</v>
      </c>
      <c r="D238" s="38" t="str">
        <f t="shared" si="28"/>
        <v>plats 237</v>
      </c>
      <c r="E238" s="26">
        <f t="shared" si="29"/>
        <v>508</v>
      </c>
      <c r="F238" s="35">
        <f t="shared" si="30"/>
        <v>3.7448275862068967</v>
      </c>
      <c r="G238" s="13">
        <v>1.6496018202502846E-2</v>
      </c>
      <c r="H238" s="4">
        <v>118</v>
      </c>
      <c r="I238" s="4">
        <f t="shared" si="31"/>
        <v>0.40689655172413791</v>
      </c>
      <c r="J238" s="33">
        <v>195</v>
      </c>
      <c r="K238" s="4">
        <f t="shared" si="32"/>
        <v>0.67241379310344829</v>
      </c>
      <c r="L238" s="23">
        <v>0.38369263084073002</v>
      </c>
      <c r="M238" s="4">
        <f t="shared" si="33"/>
        <v>193</v>
      </c>
      <c r="N238" s="4">
        <f t="shared" si="34"/>
        <v>0.66551724137931034</v>
      </c>
      <c r="O238" s="4" t="str">
        <f>IFERROR(_xlfn.XLOOKUP(A238,Samhällsplanering!$A:$A,Samhällsplanering!$B:$B),"")</f>
        <v>Ej svar</v>
      </c>
      <c r="P238" s="4">
        <f t="shared" si="35"/>
        <v>2</v>
      </c>
    </row>
    <row r="239" spans="1:16" x14ac:dyDescent="0.35">
      <c r="A239" s="4" t="s">
        <v>249</v>
      </c>
      <c r="B239" s="10" t="s">
        <v>63</v>
      </c>
      <c r="C239" s="29">
        <f t="shared" si="27"/>
        <v>237</v>
      </c>
      <c r="D239" s="32" t="str">
        <f t="shared" si="28"/>
        <v>plats 237</v>
      </c>
      <c r="E239" s="26">
        <f t="shared" si="29"/>
        <v>508</v>
      </c>
      <c r="F239" s="35">
        <f t="shared" si="30"/>
        <v>3.7448275862068967</v>
      </c>
      <c r="G239" s="13">
        <v>1.8787990421808804E-2</v>
      </c>
      <c r="H239" s="4">
        <v>161</v>
      </c>
      <c r="I239" s="4">
        <f t="shared" si="31"/>
        <v>0.55517241379310345</v>
      </c>
      <c r="J239" s="33">
        <v>195</v>
      </c>
      <c r="K239" s="4">
        <f t="shared" si="32"/>
        <v>0.67241379310344829</v>
      </c>
      <c r="L239" s="23">
        <v>0.43106229231536197</v>
      </c>
      <c r="M239" s="4">
        <f t="shared" si="33"/>
        <v>150</v>
      </c>
      <c r="N239" s="4">
        <f t="shared" si="34"/>
        <v>0.51724137931034486</v>
      </c>
      <c r="O239" s="4" t="str">
        <f>IFERROR(_xlfn.XLOOKUP(A239,Samhällsplanering!$A:$A,Samhällsplanering!$B:$B),"")</f>
        <v>Nej</v>
      </c>
      <c r="P239" s="4">
        <f t="shared" si="35"/>
        <v>2</v>
      </c>
    </row>
    <row r="240" spans="1:16" x14ac:dyDescent="0.35">
      <c r="A240" s="4" t="s">
        <v>216</v>
      </c>
      <c r="B240" s="10" t="s">
        <v>58</v>
      </c>
      <c r="C240" s="29">
        <f t="shared" si="27"/>
        <v>239</v>
      </c>
      <c r="D240" s="32" t="str">
        <f t="shared" si="28"/>
        <v>plats 239</v>
      </c>
      <c r="E240" s="26">
        <f t="shared" si="29"/>
        <v>510</v>
      </c>
      <c r="F240" s="35">
        <f t="shared" si="30"/>
        <v>3.7517241379310344</v>
      </c>
      <c r="G240" s="13">
        <v>1.9035758761786158E-2</v>
      </c>
      <c r="H240" s="4">
        <v>166</v>
      </c>
      <c r="I240" s="4">
        <f t="shared" si="31"/>
        <v>0.57241379310344831</v>
      </c>
      <c r="J240" s="33">
        <f>IFERROR(_xlfn.NUMBERVALUE(_xlfn.XLOOKUP($A240,Klimatanpassning!$A:$A,Klimatanpassning!$B:$B)),"")</f>
        <v>150</v>
      </c>
      <c r="K240" s="4">
        <f t="shared" si="32"/>
        <v>0.51724137931034486</v>
      </c>
      <c r="L240" s="23">
        <v>0.38417418850792384</v>
      </c>
      <c r="M240" s="4">
        <f t="shared" si="33"/>
        <v>192</v>
      </c>
      <c r="N240" s="4">
        <f t="shared" si="34"/>
        <v>0.66206896551724137</v>
      </c>
      <c r="O240" s="4" t="str">
        <f>IFERROR(_xlfn.XLOOKUP(A240,Samhällsplanering!$A:$A,Samhällsplanering!$B:$B),"")</f>
        <v>Nej</v>
      </c>
      <c r="P240" s="4">
        <f t="shared" si="35"/>
        <v>2</v>
      </c>
    </row>
    <row r="241" spans="1:16" x14ac:dyDescent="0.35">
      <c r="A241" s="4" t="s">
        <v>31</v>
      </c>
      <c r="B241" s="10" t="s">
        <v>32</v>
      </c>
      <c r="C241" s="29">
        <f t="shared" si="27"/>
        <v>240</v>
      </c>
      <c r="D241" s="32" t="str">
        <f t="shared" si="28"/>
        <v>plats 240</v>
      </c>
      <c r="E241" s="26">
        <f t="shared" si="29"/>
        <v>512</v>
      </c>
      <c r="F241" s="35">
        <f t="shared" si="30"/>
        <v>3.7586206896551726</v>
      </c>
      <c r="G241" s="13">
        <v>2.0957423339951466E-2</v>
      </c>
      <c r="H241" s="4">
        <v>187</v>
      </c>
      <c r="I241" s="4">
        <f t="shared" si="31"/>
        <v>0.64482758620689651</v>
      </c>
      <c r="J241" s="33">
        <f>IFERROR(_xlfn.NUMBERVALUE(_xlfn.XLOOKUP($A241,Klimatanpassning!$A:$A,Klimatanpassning!$B:$B)),"")</f>
        <v>118</v>
      </c>
      <c r="K241" s="4">
        <f t="shared" si="32"/>
        <v>0.40689655172413791</v>
      </c>
      <c r="L241" s="23">
        <v>0.36403820449461161</v>
      </c>
      <c r="M241" s="4">
        <f t="shared" si="33"/>
        <v>205</v>
      </c>
      <c r="N241" s="4">
        <f t="shared" si="34"/>
        <v>0.7068965517241379</v>
      </c>
      <c r="O241" s="4" t="str">
        <f>IFERROR(_xlfn.XLOOKUP(A241,Samhällsplanering!$A:$A,Samhällsplanering!$B:$B),"")</f>
        <v>Nej</v>
      </c>
      <c r="P241" s="4">
        <f t="shared" si="35"/>
        <v>2</v>
      </c>
    </row>
    <row r="242" spans="1:16" x14ac:dyDescent="0.35">
      <c r="A242" s="4" t="s">
        <v>40</v>
      </c>
      <c r="B242" s="10" t="s">
        <v>22</v>
      </c>
      <c r="C242" s="29">
        <f t="shared" si="27"/>
        <v>241</v>
      </c>
      <c r="D242" s="38" t="str">
        <f t="shared" si="28"/>
        <v>plats 241</v>
      </c>
      <c r="E242" s="26">
        <f>H242+J242+M291+P242</f>
        <v>512</v>
      </c>
      <c r="F242" s="35">
        <f t="shared" si="30"/>
        <v>3.7620689655172415</v>
      </c>
      <c r="G242" s="13">
        <v>9.085402786190187E-3</v>
      </c>
      <c r="H242" s="4">
        <v>30</v>
      </c>
      <c r="I242" s="4">
        <f t="shared" si="31"/>
        <v>0.10344827586206896</v>
      </c>
      <c r="J242" s="33">
        <v>195</v>
      </c>
      <c r="K242" s="4">
        <f t="shared" si="32"/>
        <v>0.67241379310344829</v>
      </c>
      <c r="L242" s="22">
        <v>9.0720926243375521E-2</v>
      </c>
      <c r="M242" s="4">
        <f t="shared" si="33"/>
        <v>286</v>
      </c>
      <c r="N242" s="4">
        <f t="shared" si="34"/>
        <v>0.98620689655172411</v>
      </c>
      <c r="O242" s="4" t="str">
        <f>IFERROR(_xlfn.XLOOKUP(A242,Samhällsplanering!$A:$A,Samhällsplanering!$B:$B),"")</f>
        <v>Ej svar</v>
      </c>
      <c r="P242" s="4">
        <f t="shared" si="35"/>
        <v>2</v>
      </c>
    </row>
    <row r="243" spans="1:16" x14ac:dyDescent="0.35">
      <c r="A243" s="4" t="s">
        <v>319</v>
      </c>
      <c r="B243" s="10" t="s">
        <v>63</v>
      </c>
      <c r="C243" s="29">
        <f t="shared" si="27"/>
        <v>242</v>
      </c>
      <c r="D243" s="32" t="str">
        <f t="shared" si="28"/>
        <v>plats 242</v>
      </c>
      <c r="E243" s="26">
        <f t="shared" ref="E243:E274" si="36">H243+J243+M243+P243</f>
        <v>515</v>
      </c>
      <c r="F243" s="35">
        <f t="shared" si="30"/>
        <v>3.7689655172413792</v>
      </c>
      <c r="G243" s="13">
        <v>1.4531043593130779E-2</v>
      </c>
      <c r="H243" s="4">
        <v>87</v>
      </c>
      <c r="I243" s="4">
        <f t="shared" si="31"/>
        <v>0.3</v>
      </c>
      <c r="J243" s="33">
        <v>195</v>
      </c>
      <c r="K243" s="4">
        <f t="shared" si="32"/>
        <v>0.67241379310344829</v>
      </c>
      <c r="L243" s="23">
        <v>0.33152546648760162</v>
      </c>
      <c r="M243" s="4">
        <f t="shared" si="33"/>
        <v>231</v>
      </c>
      <c r="N243" s="4">
        <f t="shared" si="34"/>
        <v>0.79655172413793107</v>
      </c>
      <c r="O243" s="4" t="str">
        <f>IFERROR(_xlfn.XLOOKUP(A243,Samhällsplanering!$A:$A,Samhällsplanering!$B:$B),"")</f>
        <v>Ej svar</v>
      </c>
      <c r="P243" s="4">
        <f t="shared" si="35"/>
        <v>2</v>
      </c>
    </row>
    <row r="244" spans="1:16" x14ac:dyDescent="0.35">
      <c r="A244" s="4" t="s">
        <v>199</v>
      </c>
      <c r="B244" s="10" t="s">
        <v>156</v>
      </c>
      <c r="C244" s="29">
        <f t="shared" si="27"/>
        <v>243</v>
      </c>
      <c r="D244" s="32" t="str">
        <f t="shared" si="28"/>
        <v>plats 243</v>
      </c>
      <c r="E244" s="26">
        <f t="shared" si="36"/>
        <v>521</v>
      </c>
      <c r="F244" s="35">
        <f t="shared" si="30"/>
        <v>3.7896551724137932</v>
      </c>
      <c r="G244" s="13">
        <v>1.6162157335476383E-2</v>
      </c>
      <c r="H244" s="4">
        <v>114</v>
      </c>
      <c r="I244" s="4">
        <f t="shared" si="31"/>
        <v>0.39310344827586208</v>
      </c>
      <c r="J244" s="33">
        <v>195</v>
      </c>
      <c r="K244" s="4">
        <f t="shared" si="32"/>
        <v>0.67241379310344829</v>
      </c>
      <c r="L244" s="23">
        <v>0.35896824412644379</v>
      </c>
      <c r="M244" s="4">
        <f t="shared" si="33"/>
        <v>210</v>
      </c>
      <c r="N244" s="4">
        <f t="shared" si="34"/>
        <v>0.72413793103448276</v>
      </c>
      <c r="O244" s="4" t="str">
        <f>IFERROR(_xlfn.XLOOKUP(A244,Samhällsplanering!$A:$A,Samhällsplanering!$B:$B),"")</f>
        <v>Nej</v>
      </c>
      <c r="P244" s="4">
        <f t="shared" si="35"/>
        <v>2</v>
      </c>
    </row>
    <row r="245" spans="1:16" x14ac:dyDescent="0.35">
      <c r="A245" s="4" t="s">
        <v>274</v>
      </c>
      <c r="B245" s="10" t="s">
        <v>142</v>
      </c>
      <c r="C245" s="29">
        <f t="shared" si="27"/>
        <v>244</v>
      </c>
      <c r="D245" s="32" t="str">
        <f t="shared" si="28"/>
        <v>plats 244</v>
      </c>
      <c r="E245" s="26">
        <f t="shared" si="36"/>
        <v>525</v>
      </c>
      <c r="F245" s="35">
        <f t="shared" si="30"/>
        <v>3.8034482758620687</v>
      </c>
      <c r="G245" s="13">
        <v>2.0826709062003179E-2</v>
      </c>
      <c r="H245" s="4">
        <v>186</v>
      </c>
      <c r="I245" s="4">
        <f t="shared" si="31"/>
        <v>0.64137931034482754</v>
      </c>
      <c r="J245" s="33">
        <f>IFERROR(_xlfn.NUMBERVALUE(_xlfn.XLOOKUP($A245,Klimatanpassning!$A:$A,Klimatanpassning!$B:$B)),"")</f>
        <v>96</v>
      </c>
      <c r="K245" s="4">
        <f t="shared" si="32"/>
        <v>0.33103448275862069</v>
      </c>
      <c r="L245" s="23">
        <v>0.3214079461688682</v>
      </c>
      <c r="M245" s="4">
        <f t="shared" si="33"/>
        <v>241</v>
      </c>
      <c r="N245" s="4">
        <f t="shared" si="34"/>
        <v>0.83103448275862069</v>
      </c>
      <c r="O245" s="4" t="str">
        <f>IFERROR(_xlfn.XLOOKUP(A245,Samhällsplanering!$A:$A,Samhällsplanering!$B:$B),"")</f>
        <v>Nej</v>
      </c>
      <c r="P245" s="4">
        <f t="shared" si="35"/>
        <v>2</v>
      </c>
    </row>
    <row r="246" spans="1:16" x14ac:dyDescent="0.35">
      <c r="A246" s="4" t="s">
        <v>64</v>
      </c>
      <c r="B246" s="10" t="s">
        <v>63</v>
      </c>
      <c r="C246" s="29">
        <f t="shared" si="27"/>
        <v>245</v>
      </c>
      <c r="D246" s="32" t="str">
        <f t="shared" si="28"/>
        <v>plats 245</v>
      </c>
      <c r="E246" s="26">
        <f t="shared" si="36"/>
        <v>529</v>
      </c>
      <c r="F246" s="35">
        <f t="shared" si="30"/>
        <v>3.817241379310345</v>
      </c>
      <c r="G246" s="13">
        <v>1.1229314420803783E-2</v>
      </c>
      <c r="H246" s="4">
        <v>51</v>
      </c>
      <c r="I246" s="4">
        <f t="shared" si="31"/>
        <v>0.17586206896551723</v>
      </c>
      <c r="J246" s="33">
        <v>195</v>
      </c>
      <c r="K246" s="4">
        <f t="shared" si="32"/>
        <v>0.67241379310344829</v>
      </c>
      <c r="L246" s="23">
        <v>0.18377625043142345</v>
      </c>
      <c r="M246" s="4">
        <f t="shared" si="33"/>
        <v>281</v>
      </c>
      <c r="N246" s="4">
        <f t="shared" si="34"/>
        <v>0.96896551724137936</v>
      </c>
      <c r="O246" s="4" t="str">
        <f>IFERROR(_xlfn.XLOOKUP(A246,Samhällsplanering!$A:$A,Samhällsplanering!$B:$B),"")</f>
        <v>Nej</v>
      </c>
      <c r="P246" s="4">
        <f t="shared" si="35"/>
        <v>2</v>
      </c>
    </row>
    <row r="247" spans="1:16" x14ac:dyDescent="0.35">
      <c r="A247" s="4" t="s">
        <v>17</v>
      </c>
      <c r="B247" s="10" t="s">
        <v>11</v>
      </c>
      <c r="C247" s="39">
        <f t="shared" si="27"/>
        <v>246</v>
      </c>
      <c r="D247" s="38" t="str">
        <f t="shared" si="28"/>
        <v>plats 246</v>
      </c>
      <c r="E247" s="26">
        <f t="shared" si="36"/>
        <v>537</v>
      </c>
      <c r="F247" s="35">
        <f t="shared" si="30"/>
        <v>3.8448275862068968</v>
      </c>
      <c r="G247" s="42">
        <v>1.1235955056179775E-2</v>
      </c>
      <c r="H247" s="41">
        <v>52</v>
      </c>
      <c r="I247" s="4">
        <f t="shared" si="31"/>
        <v>0.1793103448275862</v>
      </c>
      <c r="J247" s="41">
        <f>IFERROR(_xlfn.NUMBERVALUE(_xlfn.XLOOKUP($A247,Klimatanpassning!$A:$A,Klimatanpassning!$B:$B)),"")</f>
        <v>193</v>
      </c>
      <c r="K247" s="41">
        <f t="shared" si="32"/>
        <v>0.66551724137931034</v>
      </c>
      <c r="L247" s="23" t="s">
        <v>633</v>
      </c>
      <c r="M247" s="4">
        <v>290</v>
      </c>
      <c r="N247" s="41">
        <f t="shared" si="34"/>
        <v>1</v>
      </c>
      <c r="O247" s="4" t="str">
        <f>IFERROR(_xlfn.XLOOKUP(A247,Samhällsplanering!$A:$A,Samhällsplanering!$B:$B),"")</f>
        <v>Nej</v>
      </c>
      <c r="P247" s="4">
        <f t="shared" si="35"/>
        <v>2</v>
      </c>
    </row>
    <row r="248" spans="1:16" x14ac:dyDescent="0.35">
      <c r="A248" s="4" t="s">
        <v>65</v>
      </c>
      <c r="B248" s="10" t="s">
        <v>66</v>
      </c>
      <c r="C248" s="29">
        <f t="shared" si="27"/>
        <v>247</v>
      </c>
      <c r="D248" s="32" t="str">
        <f t="shared" si="28"/>
        <v>plats 247</v>
      </c>
      <c r="E248" s="26">
        <f t="shared" si="36"/>
        <v>540</v>
      </c>
      <c r="F248" s="35">
        <f t="shared" si="30"/>
        <v>3.8551724137931034</v>
      </c>
      <c r="G248" s="13">
        <v>1.4669926650366748E-2</v>
      </c>
      <c r="H248" s="4">
        <v>89</v>
      </c>
      <c r="I248" s="4">
        <f t="shared" si="31"/>
        <v>0.30689655172413793</v>
      </c>
      <c r="J248" s="33">
        <v>195</v>
      </c>
      <c r="K248" s="4">
        <f t="shared" si="32"/>
        <v>0.67241379310344829</v>
      </c>
      <c r="L248" s="23">
        <v>0.28900032606610354</v>
      </c>
      <c r="M248" s="4">
        <f t="shared" ref="M248:M291" si="37">RANK(L248,$L$2:$L$291,0)</f>
        <v>254</v>
      </c>
      <c r="N248" s="4">
        <f t="shared" si="34"/>
        <v>0.87586206896551722</v>
      </c>
      <c r="O248" s="4" t="str">
        <f>IFERROR(_xlfn.XLOOKUP(A248,Samhällsplanering!$A:$A,Samhällsplanering!$B:$B),"")</f>
        <v>Ej svar</v>
      </c>
      <c r="P248" s="4">
        <f t="shared" si="35"/>
        <v>2</v>
      </c>
    </row>
    <row r="249" spans="1:16" x14ac:dyDescent="0.35">
      <c r="A249" s="4" t="s">
        <v>271</v>
      </c>
      <c r="B249" s="10" t="s">
        <v>47</v>
      </c>
      <c r="C249" s="29">
        <f t="shared" si="27"/>
        <v>248</v>
      </c>
      <c r="D249" s="32" t="str">
        <f t="shared" si="28"/>
        <v>plats 248</v>
      </c>
      <c r="E249" s="26">
        <f t="shared" si="36"/>
        <v>550</v>
      </c>
      <c r="F249" s="35">
        <f t="shared" si="30"/>
        <v>3.8896551724137929</v>
      </c>
      <c r="G249" s="13">
        <v>2.4353407589201435E-2</v>
      </c>
      <c r="H249" s="4">
        <v>222</v>
      </c>
      <c r="I249" s="4">
        <f t="shared" si="31"/>
        <v>0.76551724137931032</v>
      </c>
      <c r="J249" s="33">
        <f>IFERROR(_xlfn.NUMBERVALUE(_xlfn.XLOOKUP($A249,Klimatanpassning!$A:$A,Klimatanpassning!$B:$B)),"")</f>
        <v>118</v>
      </c>
      <c r="K249" s="4">
        <f t="shared" si="32"/>
        <v>0.40689655172413791</v>
      </c>
      <c r="L249" s="23">
        <v>0.36188137773793583</v>
      </c>
      <c r="M249" s="4">
        <f t="shared" si="37"/>
        <v>208</v>
      </c>
      <c r="N249" s="4">
        <f t="shared" si="34"/>
        <v>0.71724137931034482</v>
      </c>
      <c r="O249" s="4" t="str">
        <f>IFERROR(_xlfn.XLOOKUP(A249,Samhällsplanering!$A:$A,Samhällsplanering!$B:$B),"")</f>
        <v>Nej</v>
      </c>
      <c r="P249" s="4">
        <f t="shared" si="35"/>
        <v>2</v>
      </c>
    </row>
    <row r="250" spans="1:16" x14ac:dyDescent="0.35">
      <c r="A250" s="4" t="s">
        <v>184</v>
      </c>
      <c r="B250" s="10" t="s">
        <v>52</v>
      </c>
      <c r="C250" s="29">
        <f t="shared" si="27"/>
        <v>248</v>
      </c>
      <c r="D250" s="32" t="str">
        <f t="shared" si="28"/>
        <v>plats 248</v>
      </c>
      <c r="E250" s="26">
        <f t="shared" si="36"/>
        <v>550</v>
      </c>
      <c r="F250" s="35">
        <f t="shared" si="30"/>
        <v>3.8896551724137929</v>
      </c>
      <c r="G250" s="13">
        <v>7.0617780010045206E-2</v>
      </c>
      <c r="H250" s="4">
        <v>286</v>
      </c>
      <c r="I250" s="4">
        <f t="shared" si="31"/>
        <v>0.98620689655172411</v>
      </c>
      <c r="J250" s="33">
        <f>IFERROR(_xlfn.NUMBERVALUE(_xlfn.XLOOKUP($A250,Klimatanpassning!$A:$A,Klimatanpassning!$B:$B)),"")</f>
        <v>124</v>
      </c>
      <c r="K250" s="4">
        <f t="shared" si="32"/>
        <v>0.42758620689655175</v>
      </c>
      <c r="L250" s="23">
        <v>0.44963080674694289</v>
      </c>
      <c r="M250" s="4">
        <f t="shared" si="37"/>
        <v>138</v>
      </c>
      <c r="N250" s="4">
        <f t="shared" si="34"/>
        <v>0.47586206896551725</v>
      </c>
      <c r="O250" s="4" t="str">
        <f>IFERROR(_xlfn.XLOOKUP(A250,Samhällsplanering!$A:$A,Samhällsplanering!$B:$B),"")</f>
        <v>Ej svar</v>
      </c>
      <c r="P250" s="4">
        <f t="shared" si="35"/>
        <v>2</v>
      </c>
    </row>
    <row r="251" spans="1:16" x14ac:dyDescent="0.35">
      <c r="A251" s="4" t="s">
        <v>193</v>
      </c>
      <c r="B251" s="10" t="s">
        <v>47</v>
      </c>
      <c r="C251" s="29">
        <f t="shared" si="27"/>
        <v>250</v>
      </c>
      <c r="D251" s="32" t="str">
        <f t="shared" si="28"/>
        <v>plats 250</v>
      </c>
      <c r="E251" s="26">
        <f t="shared" si="36"/>
        <v>551</v>
      </c>
      <c r="F251" s="35">
        <f t="shared" si="30"/>
        <v>3.8931034482758622</v>
      </c>
      <c r="G251" s="13">
        <v>2.3783547894392319E-2</v>
      </c>
      <c r="H251" s="4">
        <v>218</v>
      </c>
      <c r="I251" s="4">
        <f t="shared" si="31"/>
        <v>0.75172413793103443</v>
      </c>
      <c r="J251" s="33">
        <v>195</v>
      </c>
      <c r="K251" s="4">
        <f t="shared" si="32"/>
        <v>0.67241379310344829</v>
      </c>
      <c r="L251" s="23">
        <v>0.45139004127711857</v>
      </c>
      <c r="M251" s="4">
        <f t="shared" si="37"/>
        <v>136</v>
      </c>
      <c r="N251" s="4">
        <f t="shared" si="34"/>
        <v>0.4689655172413793</v>
      </c>
      <c r="O251" s="4" t="str">
        <f>IFERROR(_xlfn.XLOOKUP(A251,Samhällsplanering!$A:$A,Samhällsplanering!$B:$B),"")</f>
        <v>Nej</v>
      </c>
      <c r="P251" s="4">
        <f t="shared" si="35"/>
        <v>2</v>
      </c>
    </row>
    <row r="252" spans="1:16" x14ac:dyDescent="0.35">
      <c r="A252" s="4" t="s">
        <v>35</v>
      </c>
      <c r="B252" s="10" t="s">
        <v>20</v>
      </c>
      <c r="C252" s="29">
        <f t="shared" si="27"/>
        <v>251</v>
      </c>
      <c r="D252" s="32" t="str">
        <f t="shared" si="28"/>
        <v>plats 251</v>
      </c>
      <c r="E252" s="26">
        <f t="shared" si="36"/>
        <v>553</v>
      </c>
      <c r="F252" s="35">
        <f t="shared" si="30"/>
        <v>3.9</v>
      </c>
      <c r="G252" s="13">
        <v>2.22052067381317E-2</v>
      </c>
      <c r="H252" s="4">
        <v>199</v>
      </c>
      <c r="I252" s="4">
        <f t="shared" si="31"/>
        <v>0.68620689655172418</v>
      </c>
      <c r="J252" s="33">
        <f>IFERROR(_xlfn.NUMBERVALUE(_xlfn.XLOOKUP($A252,Klimatanpassning!$A:$A,Klimatanpassning!$B:$B)),"")</f>
        <v>118</v>
      </c>
      <c r="K252" s="4">
        <f t="shared" si="32"/>
        <v>0.40689655172413791</v>
      </c>
      <c r="L252" s="23">
        <v>0.32873815901490716</v>
      </c>
      <c r="M252" s="4">
        <f t="shared" si="37"/>
        <v>234</v>
      </c>
      <c r="N252" s="4">
        <f t="shared" si="34"/>
        <v>0.80689655172413788</v>
      </c>
      <c r="O252" s="4" t="str">
        <f>IFERROR(_xlfn.XLOOKUP(A252,Samhällsplanering!$A:$A,Samhällsplanering!$B:$B),"")</f>
        <v>Nej</v>
      </c>
      <c r="P252" s="4">
        <f t="shared" si="35"/>
        <v>2</v>
      </c>
    </row>
    <row r="253" spans="1:16" x14ac:dyDescent="0.35">
      <c r="A253" s="4" t="s">
        <v>307</v>
      </c>
      <c r="B253" s="10" t="s">
        <v>47</v>
      </c>
      <c r="C253" s="29">
        <f t="shared" si="27"/>
        <v>252</v>
      </c>
      <c r="D253" s="32" t="str">
        <f t="shared" si="28"/>
        <v>plats 252</v>
      </c>
      <c r="E253" s="26">
        <f t="shared" si="36"/>
        <v>556</v>
      </c>
      <c r="F253" s="35">
        <f t="shared" si="30"/>
        <v>3.9103448275862069</v>
      </c>
      <c r="G253" s="13">
        <v>2.1966527196652718E-2</v>
      </c>
      <c r="H253" s="4">
        <v>193</v>
      </c>
      <c r="I253" s="4">
        <f t="shared" si="31"/>
        <v>0.66551724137931034</v>
      </c>
      <c r="J253" s="33">
        <v>195</v>
      </c>
      <c r="K253" s="4">
        <f t="shared" si="32"/>
        <v>0.67241379310344829</v>
      </c>
      <c r="L253" s="23">
        <v>0.41107820365557363</v>
      </c>
      <c r="M253" s="4">
        <f t="shared" si="37"/>
        <v>166</v>
      </c>
      <c r="N253" s="4">
        <f t="shared" si="34"/>
        <v>0.57241379310344831</v>
      </c>
      <c r="O253" s="4" t="str">
        <f>IFERROR(_xlfn.XLOOKUP(A253,Samhällsplanering!$A:$A,Samhällsplanering!$B:$B),"")</f>
        <v>Nej</v>
      </c>
      <c r="P253" s="4">
        <f t="shared" si="35"/>
        <v>2</v>
      </c>
    </row>
    <row r="254" spans="1:16" x14ac:dyDescent="0.35">
      <c r="A254" s="4" t="s">
        <v>127</v>
      </c>
      <c r="B254" s="10" t="s">
        <v>84</v>
      </c>
      <c r="C254" s="29">
        <f t="shared" si="27"/>
        <v>253</v>
      </c>
      <c r="D254" s="38" t="str">
        <f t="shared" si="28"/>
        <v>plats 253</v>
      </c>
      <c r="E254" s="26">
        <f t="shared" si="36"/>
        <v>557</v>
      </c>
      <c r="F254" s="35">
        <f t="shared" si="30"/>
        <v>3.9137931034482758</v>
      </c>
      <c r="G254" s="13">
        <v>1.4790996784565916E-2</v>
      </c>
      <c r="H254" s="4">
        <v>92</v>
      </c>
      <c r="I254" s="4">
        <f t="shared" si="31"/>
        <v>0.31724137931034485</v>
      </c>
      <c r="J254" s="33">
        <v>195</v>
      </c>
      <c r="K254" s="4">
        <f t="shared" si="32"/>
        <v>0.67241379310344829</v>
      </c>
      <c r="L254" s="23">
        <v>0.24520436399810255</v>
      </c>
      <c r="M254" s="4">
        <f t="shared" si="37"/>
        <v>268</v>
      </c>
      <c r="N254" s="4">
        <f t="shared" si="34"/>
        <v>0.92413793103448272</v>
      </c>
      <c r="O254" s="4" t="str">
        <f>IFERROR(_xlfn.XLOOKUP(A254,Samhällsplanering!$A:$A,Samhällsplanering!$B:$B),"")</f>
        <v>Ej svar</v>
      </c>
      <c r="P254" s="4">
        <f t="shared" si="35"/>
        <v>2</v>
      </c>
    </row>
    <row r="255" spans="1:16" x14ac:dyDescent="0.35">
      <c r="A255" s="4" t="s">
        <v>112</v>
      </c>
      <c r="B255" s="10" t="s">
        <v>63</v>
      </c>
      <c r="C255" s="29">
        <f t="shared" si="27"/>
        <v>254</v>
      </c>
      <c r="D255" s="32" t="str">
        <f t="shared" si="28"/>
        <v>plats 254</v>
      </c>
      <c r="E255" s="26">
        <f t="shared" si="36"/>
        <v>558</v>
      </c>
      <c r="F255" s="35">
        <f t="shared" si="30"/>
        <v>3.9172413793103447</v>
      </c>
      <c r="G255" s="13">
        <v>1.6893595562279373E-2</v>
      </c>
      <c r="H255" s="4">
        <v>126</v>
      </c>
      <c r="I255" s="4">
        <f t="shared" si="31"/>
        <v>0.43448275862068964</v>
      </c>
      <c r="J255" s="33">
        <v>195</v>
      </c>
      <c r="K255" s="4">
        <f t="shared" si="32"/>
        <v>0.67241379310344829</v>
      </c>
      <c r="L255" s="23">
        <v>0.32837709509755192</v>
      </c>
      <c r="M255" s="4">
        <f t="shared" si="37"/>
        <v>235</v>
      </c>
      <c r="N255" s="4">
        <f t="shared" si="34"/>
        <v>0.81034482758620685</v>
      </c>
      <c r="O255" s="4" t="str">
        <f>IFERROR(_xlfn.XLOOKUP(A255,Samhällsplanering!$A:$A,Samhällsplanering!$B:$B),"")</f>
        <v>Nej</v>
      </c>
      <c r="P255" s="4">
        <f t="shared" si="35"/>
        <v>2</v>
      </c>
    </row>
    <row r="256" spans="1:16" x14ac:dyDescent="0.35">
      <c r="A256" s="4" t="s">
        <v>27</v>
      </c>
      <c r="B256" s="10" t="s">
        <v>28</v>
      </c>
      <c r="C256" s="29">
        <f t="shared" si="27"/>
        <v>255</v>
      </c>
      <c r="D256" s="38" t="str">
        <f t="shared" si="28"/>
        <v>plats 255</v>
      </c>
      <c r="E256" s="26">
        <f t="shared" si="36"/>
        <v>560</v>
      </c>
      <c r="F256" s="35">
        <f t="shared" si="30"/>
        <v>3.9241379310344828</v>
      </c>
      <c r="G256" s="13">
        <v>1.4683847767455798E-2</v>
      </c>
      <c r="H256" s="4">
        <v>90</v>
      </c>
      <c r="I256" s="4">
        <f t="shared" si="31"/>
        <v>0.31034482758620691</v>
      </c>
      <c r="J256" s="33">
        <v>195</v>
      </c>
      <c r="K256" s="4">
        <f t="shared" si="32"/>
        <v>0.67241379310344829</v>
      </c>
      <c r="L256" s="23">
        <v>0.22429335998823155</v>
      </c>
      <c r="M256" s="4">
        <f t="shared" si="37"/>
        <v>273</v>
      </c>
      <c r="N256" s="4">
        <f t="shared" si="34"/>
        <v>0.94137931034482758</v>
      </c>
      <c r="O256" s="4" t="str">
        <f>IFERROR(_xlfn.XLOOKUP(A256,Samhällsplanering!$A:$A,Samhällsplanering!$B:$B),"")</f>
        <v>Ej svar</v>
      </c>
      <c r="P256" s="4">
        <f t="shared" si="35"/>
        <v>2</v>
      </c>
    </row>
    <row r="257" spans="1:16" x14ac:dyDescent="0.35">
      <c r="A257" s="4" t="s">
        <v>178</v>
      </c>
      <c r="B257" s="10" t="s">
        <v>58</v>
      </c>
      <c r="C257" s="29">
        <f t="shared" si="27"/>
        <v>256</v>
      </c>
      <c r="D257" s="32" t="str">
        <f t="shared" si="28"/>
        <v>plats 256</v>
      </c>
      <c r="E257" s="26">
        <f t="shared" si="36"/>
        <v>565</v>
      </c>
      <c r="F257" s="35">
        <f t="shared" si="30"/>
        <v>3.9413793103448276</v>
      </c>
      <c r="G257" s="13">
        <v>1.8356948419068892E-2</v>
      </c>
      <c r="H257" s="4">
        <v>153</v>
      </c>
      <c r="I257" s="4">
        <f t="shared" si="31"/>
        <v>0.52758620689655178</v>
      </c>
      <c r="J257" s="33">
        <v>195</v>
      </c>
      <c r="K257" s="4">
        <f t="shared" si="32"/>
        <v>0.67241379310344829</v>
      </c>
      <c r="L257" s="23">
        <v>0.35403954066420829</v>
      </c>
      <c r="M257" s="4">
        <f t="shared" si="37"/>
        <v>215</v>
      </c>
      <c r="N257" s="4">
        <f t="shared" si="34"/>
        <v>0.74137931034482762</v>
      </c>
      <c r="O257" s="4" t="str">
        <f>IFERROR(_xlfn.XLOOKUP(A257,Samhällsplanering!$A:$A,Samhällsplanering!$B:$B),"")</f>
        <v>Ej svar</v>
      </c>
      <c r="P257" s="4">
        <f t="shared" si="35"/>
        <v>2</v>
      </c>
    </row>
    <row r="258" spans="1:16" x14ac:dyDescent="0.35">
      <c r="A258" s="4" t="s">
        <v>282</v>
      </c>
      <c r="B258" s="10" t="s">
        <v>47</v>
      </c>
      <c r="C258" s="29">
        <f t="shared" ref="C258:C291" si="38">IFERROR(RANK(F258,$F$2:$F$291,1),"")</f>
        <v>257</v>
      </c>
      <c r="D258" s="32" t="str">
        <f t="shared" ref="D258:D291" si="39">IF(C258=1,"första plats",IF(C258=2,"andra plats",IF(C258=3,"tredje plats",IF(C258=4,"fjärde plats",IF(C258=5,"femte plats",IF(C258=6,"sjätte plats",IF(C258=7,"sjunde plats",IF(C258=8,"åttonde plats",IF(C258=9,"nionde plats",IF(C258=10,"tionde plats",IF(C258=11,"elfte plats",IF(C258=12,"tolfte plats",IF(C258=289,"näst sista plats",IF(C258=290,"sista plats","plats "&amp;C258))))))))))))))</f>
        <v>plats 257</v>
      </c>
      <c r="E258" s="26">
        <f t="shared" si="36"/>
        <v>568</v>
      </c>
      <c r="F258" s="35">
        <f t="shared" ref="F258:F291" si="40">I258+K258+N258+P258</f>
        <v>3.9517241379310346</v>
      </c>
      <c r="G258" s="13">
        <v>4.6708410898629212E-2</v>
      </c>
      <c r="H258" s="4">
        <v>273</v>
      </c>
      <c r="I258" s="4">
        <f t="shared" ref="I258:I291" si="41">H258/290</f>
        <v>0.94137931034482758</v>
      </c>
      <c r="J258" s="33">
        <f>IFERROR(_xlfn.NUMBERVALUE(_xlfn.XLOOKUP($A258,Klimatanpassning!$A:$A,Klimatanpassning!$B:$B)),"")</f>
        <v>76</v>
      </c>
      <c r="K258" s="4">
        <f t="shared" ref="K258:K291" si="42">(J258/290)</f>
        <v>0.2620689655172414</v>
      </c>
      <c r="L258" s="23">
        <v>0.35391311935308623</v>
      </c>
      <c r="M258" s="4">
        <f t="shared" si="37"/>
        <v>217</v>
      </c>
      <c r="N258" s="4">
        <f t="shared" ref="N258:N291" si="43">M258/290</f>
        <v>0.74827586206896557</v>
      </c>
      <c r="O258" s="4" t="str">
        <f>IFERROR(_xlfn.XLOOKUP(A258,Samhällsplanering!$A:$A,Samhällsplanering!$B:$B),"")</f>
        <v>Nej</v>
      </c>
      <c r="P258" s="4">
        <f t="shared" ref="P258:P291" si="44">IF(O258="JA",1,2)</f>
        <v>2</v>
      </c>
    </row>
    <row r="259" spans="1:16" x14ac:dyDescent="0.35">
      <c r="A259" s="4" t="s">
        <v>51</v>
      </c>
      <c r="B259" s="10" t="s">
        <v>52</v>
      </c>
      <c r="C259" s="29">
        <f t="shared" si="38"/>
        <v>258</v>
      </c>
      <c r="D259" s="32" t="str">
        <f t="shared" si="39"/>
        <v>plats 258</v>
      </c>
      <c r="E259" s="26">
        <f t="shared" si="36"/>
        <v>575</v>
      </c>
      <c r="F259" s="35">
        <f t="shared" si="40"/>
        <v>3.9758620689655171</v>
      </c>
      <c r="G259" s="13">
        <v>6.5300451545675584E-2</v>
      </c>
      <c r="H259" s="4">
        <v>285</v>
      </c>
      <c r="I259" s="4">
        <f t="shared" si="41"/>
        <v>0.98275862068965514</v>
      </c>
      <c r="J259" s="33">
        <v>195</v>
      </c>
      <c r="K259" s="4">
        <f t="shared" si="42"/>
        <v>0.67241379310344829</v>
      </c>
      <c r="L259" s="23">
        <v>0.51717784984279003</v>
      </c>
      <c r="M259" s="4">
        <f t="shared" si="37"/>
        <v>93</v>
      </c>
      <c r="N259" s="4">
        <f t="shared" si="43"/>
        <v>0.32068965517241377</v>
      </c>
      <c r="O259" s="4" t="str">
        <f>IFERROR(_xlfn.XLOOKUP(A259,Samhällsplanering!$A:$A,Samhällsplanering!$B:$B),"")</f>
        <v>Ej svar</v>
      </c>
      <c r="P259" s="4">
        <f t="shared" si="44"/>
        <v>2</v>
      </c>
    </row>
    <row r="260" spans="1:16" x14ac:dyDescent="0.35">
      <c r="A260" s="4" t="s">
        <v>198</v>
      </c>
      <c r="B260" s="10" t="s">
        <v>137</v>
      </c>
      <c r="C260" s="29">
        <f t="shared" si="38"/>
        <v>259</v>
      </c>
      <c r="D260" s="38" t="str">
        <f t="shared" si="39"/>
        <v>plats 259</v>
      </c>
      <c r="E260" s="26">
        <f t="shared" si="36"/>
        <v>576</v>
      </c>
      <c r="F260" s="35">
        <f t="shared" si="40"/>
        <v>3.9793103448275859</v>
      </c>
      <c r="G260" s="13">
        <v>1.9345761519521634E-2</v>
      </c>
      <c r="H260" s="4">
        <v>168</v>
      </c>
      <c r="I260" s="4">
        <f t="shared" si="41"/>
        <v>0.57931034482758625</v>
      </c>
      <c r="J260" s="33">
        <v>195</v>
      </c>
      <c r="K260" s="4">
        <f t="shared" si="42"/>
        <v>0.67241379310344829</v>
      </c>
      <c r="L260" s="23">
        <v>0.35787438389143178</v>
      </c>
      <c r="M260" s="4">
        <f t="shared" si="37"/>
        <v>211</v>
      </c>
      <c r="N260" s="4">
        <f t="shared" si="43"/>
        <v>0.72758620689655173</v>
      </c>
      <c r="O260" s="4" t="str">
        <f>IFERROR(_xlfn.XLOOKUP(A260,Samhällsplanering!$A:$A,Samhällsplanering!$B:$B),"")</f>
        <v>Ej svar</v>
      </c>
      <c r="P260" s="4">
        <f t="shared" si="44"/>
        <v>2</v>
      </c>
    </row>
    <row r="261" spans="1:16" x14ac:dyDescent="0.35">
      <c r="A261" s="4" t="s">
        <v>24</v>
      </c>
      <c r="B261" s="10" t="s">
        <v>25</v>
      </c>
      <c r="C261" s="29">
        <f t="shared" si="38"/>
        <v>260</v>
      </c>
      <c r="D261" s="32" t="str">
        <f t="shared" si="39"/>
        <v>plats 260</v>
      </c>
      <c r="E261" s="26">
        <f t="shared" si="36"/>
        <v>581</v>
      </c>
      <c r="F261" s="35">
        <f t="shared" si="40"/>
        <v>3.9965517241379311</v>
      </c>
      <c r="G261" s="13">
        <v>1.9985376553741167E-2</v>
      </c>
      <c r="H261" s="4">
        <v>177</v>
      </c>
      <c r="I261" s="4">
        <f t="shared" si="41"/>
        <v>0.6103448275862069</v>
      </c>
      <c r="J261" s="33">
        <f>IFERROR(_xlfn.NUMBERVALUE(_xlfn.XLOOKUP($A261,Klimatanpassning!$A:$A,Klimatanpassning!$B:$B)),"")</f>
        <v>114</v>
      </c>
      <c r="K261" s="4">
        <f t="shared" si="42"/>
        <v>0.39310344827586208</v>
      </c>
      <c r="L261" s="23">
        <v>1.9958688066302212E-2</v>
      </c>
      <c r="M261" s="4">
        <f t="shared" si="37"/>
        <v>288</v>
      </c>
      <c r="N261" s="4">
        <f t="shared" si="43"/>
        <v>0.99310344827586206</v>
      </c>
      <c r="O261" s="4" t="str">
        <f>IFERROR(_xlfn.XLOOKUP(A261,Samhällsplanering!$A:$A,Samhällsplanering!$B:$B),"")</f>
        <v>Nej</v>
      </c>
      <c r="P261" s="4">
        <f t="shared" si="44"/>
        <v>2</v>
      </c>
    </row>
    <row r="262" spans="1:16" x14ac:dyDescent="0.35">
      <c r="A262" s="4" t="s">
        <v>90</v>
      </c>
      <c r="B262" s="10" t="s">
        <v>52</v>
      </c>
      <c r="C262" s="29">
        <f t="shared" si="38"/>
        <v>261</v>
      </c>
      <c r="D262" s="32" t="str">
        <f t="shared" si="39"/>
        <v>plats 261</v>
      </c>
      <c r="E262" s="26">
        <f t="shared" si="36"/>
        <v>582</v>
      </c>
      <c r="F262" s="35">
        <f t="shared" si="40"/>
        <v>4</v>
      </c>
      <c r="G262" s="13">
        <v>2.0226537216828478E-2</v>
      </c>
      <c r="H262" s="4">
        <v>180</v>
      </c>
      <c r="I262" s="4">
        <f t="shared" si="41"/>
        <v>0.62068965517241381</v>
      </c>
      <c r="J262" s="33">
        <f>IFERROR(_xlfn.NUMBERVALUE(_xlfn.XLOOKUP($A262,Klimatanpassning!$A:$A,Klimatanpassning!$B:$B)),"")</f>
        <v>124</v>
      </c>
      <c r="K262" s="4">
        <f t="shared" si="42"/>
        <v>0.42758620689655175</v>
      </c>
      <c r="L262" s="23">
        <v>0.20791156481692011</v>
      </c>
      <c r="M262" s="4">
        <f t="shared" si="37"/>
        <v>276</v>
      </c>
      <c r="N262" s="4">
        <f t="shared" si="43"/>
        <v>0.9517241379310345</v>
      </c>
      <c r="O262" s="4" t="str">
        <f>IFERROR(_xlfn.XLOOKUP(A262,Samhällsplanering!$A:$A,Samhällsplanering!$B:$B),"")</f>
        <v>Nej</v>
      </c>
      <c r="P262" s="4">
        <f t="shared" si="44"/>
        <v>2</v>
      </c>
    </row>
    <row r="263" spans="1:16" x14ac:dyDescent="0.35">
      <c r="A263" s="4" t="s">
        <v>235</v>
      </c>
      <c r="B263" s="10" t="s">
        <v>45</v>
      </c>
      <c r="C263" s="29">
        <f t="shared" si="38"/>
        <v>262</v>
      </c>
      <c r="D263" s="38" t="str">
        <f t="shared" si="39"/>
        <v>plats 262</v>
      </c>
      <c r="E263" s="26">
        <f t="shared" si="36"/>
        <v>589</v>
      </c>
      <c r="F263" s="35">
        <f t="shared" si="40"/>
        <v>4.0241379310344829</v>
      </c>
      <c r="G263" s="13">
        <v>1.6604708798017349E-2</v>
      </c>
      <c r="H263" s="4">
        <v>121</v>
      </c>
      <c r="I263" s="4">
        <f t="shared" si="41"/>
        <v>0.41724137931034483</v>
      </c>
      <c r="J263" s="33">
        <v>195</v>
      </c>
      <c r="K263" s="4">
        <f t="shared" si="42"/>
        <v>0.67241379310344829</v>
      </c>
      <c r="L263" s="23">
        <v>0.22920656291410024</v>
      </c>
      <c r="M263" s="4">
        <f t="shared" si="37"/>
        <v>271</v>
      </c>
      <c r="N263" s="4">
        <f t="shared" si="43"/>
        <v>0.93448275862068964</v>
      </c>
      <c r="O263" s="4" t="str">
        <f>IFERROR(_xlfn.XLOOKUP(A263,Samhällsplanering!$A:$A,Samhällsplanering!$B:$B),"")</f>
        <v>Ej svar</v>
      </c>
      <c r="P263" s="4">
        <f t="shared" si="44"/>
        <v>2</v>
      </c>
    </row>
    <row r="264" spans="1:16" x14ac:dyDescent="0.35">
      <c r="A264" s="4" t="s">
        <v>104</v>
      </c>
      <c r="B264" s="10" t="s">
        <v>63</v>
      </c>
      <c r="C264" s="29">
        <f t="shared" si="38"/>
        <v>263</v>
      </c>
      <c r="D264" s="32" t="str">
        <f t="shared" si="39"/>
        <v>plats 263</v>
      </c>
      <c r="E264" s="26">
        <f t="shared" si="36"/>
        <v>590</v>
      </c>
      <c r="F264" s="35">
        <f t="shared" si="40"/>
        <v>4.0275862068965518</v>
      </c>
      <c r="G264" s="13">
        <v>2.7518033662837296E-2</v>
      </c>
      <c r="H264" s="4">
        <v>240</v>
      </c>
      <c r="I264" s="4">
        <f t="shared" si="41"/>
        <v>0.82758620689655171</v>
      </c>
      <c r="J264" s="33">
        <f>IFERROR(_xlfn.NUMBERVALUE(_xlfn.XLOOKUP($A264,Klimatanpassning!$A:$A,Klimatanpassning!$B:$B)),"")</f>
        <v>170</v>
      </c>
      <c r="K264" s="4">
        <f t="shared" si="42"/>
        <v>0.58620689655172409</v>
      </c>
      <c r="L264" s="23">
        <v>0.3994918737454819</v>
      </c>
      <c r="M264" s="4">
        <f t="shared" si="37"/>
        <v>178</v>
      </c>
      <c r="N264" s="4">
        <f t="shared" si="43"/>
        <v>0.61379310344827587</v>
      </c>
      <c r="O264" s="4" t="str">
        <f>IFERROR(_xlfn.XLOOKUP(A264,Samhällsplanering!$A:$A,Samhällsplanering!$B:$B),"")</f>
        <v>Nej</v>
      </c>
      <c r="P264" s="4">
        <f t="shared" si="44"/>
        <v>2</v>
      </c>
    </row>
    <row r="265" spans="1:16" x14ac:dyDescent="0.35">
      <c r="A265" s="4" t="s">
        <v>180</v>
      </c>
      <c r="B265" s="10" t="s">
        <v>32</v>
      </c>
      <c r="C265" s="29">
        <f t="shared" si="38"/>
        <v>264</v>
      </c>
      <c r="D265" s="32" t="str">
        <f t="shared" si="39"/>
        <v>plats 264</v>
      </c>
      <c r="E265" s="26">
        <f t="shared" si="36"/>
        <v>598</v>
      </c>
      <c r="F265" s="35">
        <f t="shared" si="40"/>
        <v>4.0551724137931036</v>
      </c>
      <c r="G265" s="13">
        <v>1.8052678307191476E-2</v>
      </c>
      <c r="H265" s="4">
        <v>146</v>
      </c>
      <c r="I265" s="4">
        <f t="shared" si="41"/>
        <v>0.50344827586206897</v>
      </c>
      <c r="J265" s="33">
        <v>195</v>
      </c>
      <c r="K265" s="4">
        <f t="shared" si="42"/>
        <v>0.67241379310344829</v>
      </c>
      <c r="L265" s="23">
        <v>0.2838633989322969</v>
      </c>
      <c r="M265" s="4">
        <f t="shared" si="37"/>
        <v>255</v>
      </c>
      <c r="N265" s="4">
        <f t="shared" si="43"/>
        <v>0.87931034482758619</v>
      </c>
      <c r="O265" s="4" t="str">
        <f>IFERROR(_xlfn.XLOOKUP(A265,Samhällsplanering!$A:$A,Samhällsplanering!$B:$B),"")</f>
        <v>Ej svar</v>
      </c>
      <c r="P265" s="4">
        <f t="shared" si="44"/>
        <v>2</v>
      </c>
    </row>
    <row r="266" spans="1:16" x14ac:dyDescent="0.35">
      <c r="A266" s="4" t="s">
        <v>318</v>
      </c>
      <c r="B266" s="10" t="s">
        <v>45</v>
      </c>
      <c r="C266" s="29">
        <f t="shared" si="38"/>
        <v>265</v>
      </c>
      <c r="D266" s="32" t="str">
        <f t="shared" si="39"/>
        <v>plats 265</v>
      </c>
      <c r="E266" s="26">
        <f t="shared" si="36"/>
        <v>601</v>
      </c>
      <c r="F266" s="35">
        <f t="shared" si="40"/>
        <v>4.065517241379311</v>
      </c>
      <c r="G266" s="13">
        <v>1.884159106769016E-2</v>
      </c>
      <c r="H266" s="4">
        <v>162</v>
      </c>
      <c r="I266" s="4">
        <f t="shared" si="41"/>
        <v>0.55862068965517242</v>
      </c>
      <c r="J266" s="33">
        <v>195</v>
      </c>
      <c r="K266" s="4">
        <f t="shared" si="42"/>
        <v>0.67241379310344829</v>
      </c>
      <c r="L266" s="23">
        <v>0.31873985342144168</v>
      </c>
      <c r="M266" s="4">
        <f t="shared" si="37"/>
        <v>242</v>
      </c>
      <c r="N266" s="4">
        <f t="shared" si="43"/>
        <v>0.83448275862068966</v>
      </c>
      <c r="O266" s="4" t="str">
        <f>IFERROR(_xlfn.XLOOKUP(A266,Samhällsplanering!$A:$A,Samhällsplanering!$B:$B),"")</f>
        <v>Ej svar</v>
      </c>
      <c r="P266" s="4">
        <f t="shared" si="44"/>
        <v>2</v>
      </c>
    </row>
    <row r="267" spans="1:16" x14ac:dyDescent="0.35">
      <c r="A267" s="4" t="s">
        <v>308</v>
      </c>
      <c r="B267" s="10" t="s">
        <v>47</v>
      </c>
      <c r="C267" s="29">
        <f t="shared" si="38"/>
        <v>266</v>
      </c>
      <c r="D267" s="32" t="str">
        <f t="shared" si="39"/>
        <v>plats 266</v>
      </c>
      <c r="E267" s="26">
        <f t="shared" si="36"/>
        <v>603</v>
      </c>
      <c r="F267" s="35">
        <f t="shared" si="40"/>
        <v>4.0724137931034488</v>
      </c>
      <c r="G267" s="13">
        <v>5.1752528816749001E-2</v>
      </c>
      <c r="H267" s="4">
        <v>276</v>
      </c>
      <c r="I267" s="4">
        <f t="shared" si="41"/>
        <v>0.9517241379310345</v>
      </c>
      <c r="J267" s="33">
        <v>195</v>
      </c>
      <c r="K267" s="4">
        <f t="shared" si="42"/>
        <v>0.67241379310344829</v>
      </c>
      <c r="L267" s="23">
        <v>0.45874580794490788</v>
      </c>
      <c r="M267" s="4">
        <f t="shared" si="37"/>
        <v>130</v>
      </c>
      <c r="N267" s="4">
        <f t="shared" si="43"/>
        <v>0.44827586206896552</v>
      </c>
      <c r="O267" s="4" t="str">
        <f>IFERROR(_xlfn.XLOOKUP(A267,Samhällsplanering!$A:$A,Samhällsplanering!$B:$B),"")</f>
        <v>Ej svar</v>
      </c>
      <c r="P267" s="4">
        <f t="shared" si="44"/>
        <v>2</v>
      </c>
    </row>
    <row r="268" spans="1:16" x14ac:dyDescent="0.35">
      <c r="A268" s="4" t="s">
        <v>44</v>
      </c>
      <c r="B268" s="10" t="s">
        <v>45</v>
      </c>
      <c r="C268" s="29">
        <f t="shared" si="38"/>
        <v>267</v>
      </c>
      <c r="D268" s="32" t="str">
        <f t="shared" si="39"/>
        <v>plats 267</v>
      </c>
      <c r="E268" s="26">
        <f t="shared" si="36"/>
        <v>604</v>
      </c>
      <c r="F268" s="35">
        <f t="shared" si="40"/>
        <v>4.0758620689655167</v>
      </c>
      <c r="G268" s="13">
        <v>2.2182254196642687E-2</v>
      </c>
      <c r="H268" s="4">
        <v>198</v>
      </c>
      <c r="I268" s="4">
        <f t="shared" si="41"/>
        <v>0.6827586206896552</v>
      </c>
      <c r="J268" s="33">
        <f>IFERROR(_xlfn.NUMBERVALUE(_xlfn.XLOOKUP($A268,Klimatanpassning!$A:$A,Klimatanpassning!$B:$B)),"")</f>
        <v>138</v>
      </c>
      <c r="K268" s="4">
        <f t="shared" si="42"/>
        <v>0.47586206896551725</v>
      </c>
      <c r="L268" s="23">
        <v>0.25621487224441253</v>
      </c>
      <c r="M268" s="4">
        <f t="shared" si="37"/>
        <v>266</v>
      </c>
      <c r="N268" s="4">
        <f t="shared" si="43"/>
        <v>0.91724137931034477</v>
      </c>
      <c r="O268" s="4" t="str">
        <f>IFERROR(_xlfn.XLOOKUP(A268,Samhällsplanering!$A:$A,Samhällsplanering!$B:$B),"")</f>
        <v>Ej svar</v>
      </c>
      <c r="P268" s="4">
        <f t="shared" si="44"/>
        <v>2</v>
      </c>
    </row>
    <row r="269" spans="1:16" x14ac:dyDescent="0.35">
      <c r="A269" s="4" t="s">
        <v>304</v>
      </c>
      <c r="B269" s="10" t="s">
        <v>30</v>
      </c>
      <c r="C269" s="29">
        <f t="shared" si="38"/>
        <v>268</v>
      </c>
      <c r="D269" s="32" t="str">
        <f t="shared" si="39"/>
        <v>plats 268</v>
      </c>
      <c r="E269" s="26">
        <f t="shared" si="36"/>
        <v>611</v>
      </c>
      <c r="F269" s="35">
        <f t="shared" si="40"/>
        <v>4.0999999999999996</v>
      </c>
      <c r="G269" s="13">
        <v>1.8512607724225982E-2</v>
      </c>
      <c r="H269" s="4">
        <v>155</v>
      </c>
      <c r="I269" s="4">
        <f t="shared" si="41"/>
        <v>0.53448275862068961</v>
      </c>
      <c r="J269" s="33">
        <v>195</v>
      </c>
      <c r="K269" s="4">
        <f t="shared" si="42"/>
        <v>0.67241379310344829</v>
      </c>
      <c r="L269" s="23">
        <v>0.27180491876312385</v>
      </c>
      <c r="M269" s="4">
        <f t="shared" si="37"/>
        <v>259</v>
      </c>
      <c r="N269" s="4">
        <f t="shared" si="43"/>
        <v>0.89310344827586208</v>
      </c>
      <c r="O269" s="4" t="str">
        <f>IFERROR(_xlfn.XLOOKUP(A269,Samhällsplanering!$A:$A,Samhällsplanering!$B:$B),"")</f>
        <v>Ej svar</v>
      </c>
      <c r="P269" s="4">
        <f t="shared" si="44"/>
        <v>2</v>
      </c>
    </row>
    <row r="270" spans="1:16" x14ac:dyDescent="0.35">
      <c r="A270" s="4" t="s">
        <v>265</v>
      </c>
      <c r="B270" s="10" t="s">
        <v>47</v>
      </c>
      <c r="C270" s="29">
        <f t="shared" si="38"/>
        <v>269</v>
      </c>
      <c r="D270" s="32" t="str">
        <f t="shared" si="39"/>
        <v>plats 269</v>
      </c>
      <c r="E270" s="26">
        <f t="shared" si="36"/>
        <v>615</v>
      </c>
      <c r="F270" s="35">
        <f t="shared" si="40"/>
        <v>4.113793103448276</v>
      </c>
      <c r="G270" s="13">
        <v>3.5768480381530458E-2</v>
      </c>
      <c r="H270" s="4">
        <v>264</v>
      </c>
      <c r="I270" s="4">
        <f t="shared" si="41"/>
        <v>0.91034482758620694</v>
      </c>
      <c r="J270" s="33">
        <f>IFERROR(_xlfn.NUMBERVALUE(_xlfn.XLOOKUP($A270,Klimatanpassning!$A:$A,Klimatanpassning!$B:$B)),"")</f>
        <v>165</v>
      </c>
      <c r="K270" s="4">
        <f t="shared" si="42"/>
        <v>0.56896551724137934</v>
      </c>
      <c r="L270" s="23">
        <v>0.39058923843288595</v>
      </c>
      <c r="M270" s="4">
        <f t="shared" si="37"/>
        <v>184</v>
      </c>
      <c r="N270" s="4">
        <f t="shared" si="43"/>
        <v>0.6344827586206897</v>
      </c>
      <c r="O270" s="4" t="str">
        <f>IFERROR(_xlfn.XLOOKUP(A270,Samhällsplanering!$A:$A,Samhällsplanering!$B:$B),"")</f>
        <v>Nej</v>
      </c>
      <c r="P270" s="4">
        <f t="shared" si="44"/>
        <v>2</v>
      </c>
    </row>
    <row r="271" spans="1:16" x14ac:dyDescent="0.35">
      <c r="A271" s="4" t="s">
        <v>191</v>
      </c>
      <c r="B271" s="10" t="s">
        <v>25</v>
      </c>
      <c r="C271" s="29">
        <f t="shared" si="38"/>
        <v>270</v>
      </c>
      <c r="D271" s="32" t="str">
        <f t="shared" si="39"/>
        <v>plats 270</v>
      </c>
      <c r="E271" s="26">
        <f t="shared" si="36"/>
        <v>616</v>
      </c>
      <c r="F271" s="35">
        <f t="shared" si="40"/>
        <v>4.1172413793103448</v>
      </c>
      <c r="G271" s="13">
        <v>2.3124647490129723E-2</v>
      </c>
      <c r="H271" s="4">
        <v>212</v>
      </c>
      <c r="I271" s="4">
        <f t="shared" si="41"/>
        <v>0.73103448275862071</v>
      </c>
      <c r="J271" s="33">
        <f>IFERROR(_xlfn.NUMBERVALUE(_xlfn.XLOOKUP($A271,Klimatanpassning!$A:$A,Klimatanpassning!$B:$B)),"")</f>
        <v>190</v>
      </c>
      <c r="K271" s="4">
        <f t="shared" si="42"/>
        <v>0.65517241379310343</v>
      </c>
      <c r="L271" s="23">
        <v>0.3561054655534725</v>
      </c>
      <c r="M271" s="4">
        <f t="shared" si="37"/>
        <v>212</v>
      </c>
      <c r="N271" s="4">
        <f t="shared" si="43"/>
        <v>0.73103448275862071</v>
      </c>
      <c r="O271" s="4" t="str">
        <f>IFERROR(_xlfn.XLOOKUP(A271,Samhällsplanering!$A:$A,Samhällsplanering!$B:$B),"")</f>
        <v>Nej</v>
      </c>
      <c r="P271" s="4">
        <f t="shared" si="44"/>
        <v>2</v>
      </c>
    </row>
    <row r="272" spans="1:16" x14ac:dyDescent="0.35">
      <c r="A272" s="4" t="s">
        <v>143</v>
      </c>
      <c r="B272" s="10" t="s">
        <v>63</v>
      </c>
      <c r="C272" s="29">
        <f t="shared" si="38"/>
        <v>271</v>
      </c>
      <c r="D272" s="32" t="str">
        <f t="shared" si="39"/>
        <v>plats 271</v>
      </c>
      <c r="E272" s="26">
        <f t="shared" si="36"/>
        <v>617</v>
      </c>
      <c r="F272" s="35">
        <f t="shared" si="40"/>
        <v>4.1206896551724137</v>
      </c>
      <c r="G272" s="13">
        <v>2.0361041141897566E-2</v>
      </c>
      <c r="H272" s="4">
        <v>181</v>
      </c>
      <c r="I272" s="4">
        <f t="shared" si="41"/>
        <v>0.62413793103448278</v>
      </c>
      <c r="J272" s="33">
        <v>195</v>
      </c>
      <c r="K272" s="4">
        <f t="shared" si="42"/>
        <v>0.67241379310344829</v>
      </c>
      <c r="L272" s="23">
        <v>0.32166036727786113</v>
      </c>
      <c r="M272" s="4">
        <f t="shared" si="37"/>
        <v>239</v>
      </c>
      <c r="N272" s="4">
        <f t="shared" si="43"/>
        <v>0.82413793103448274</v>
      </c>
      <c r="O272" s="4" t="str">
        <f>IFERROR(_xlfn.XLOOKUP(A272,Samhällsplanering!$A:$A,Samhällsplanering!$B:$B),"")</f>
        <v>Ej svar</v>
      </c>
      <c r="P272" s="4">
        <f t="shared" si="44"/>
        <v>2</v>
      </c>
    </row>
    <row r="273" spans="1:16" x14ac:dyDescent="0.35">
      <c r="A273" s="4" t="s">
        <v>56</v>
      </c>
      <c r="B273" s="10" t="s">
        <v>20</v>
      </c>
      <c r="C273" s="29">
        <f t="shared" si="38"/>
        <v>272</v>
      </c>
      <c r="D273" s="38" t="str">
        <f t="shared" si="39"/>
        <v>plats 272</v>
      </c>
      <c r="E273" s="26">
        <f t="shared" si="36"/>
        <v>624</v>
      </c>
      <c r="F273" s="35">
        <f t="shared" si="40"/>
        <v>4.1448275862068966</v>
      </c>
      <c r="G273" s="13">
        <v>1.7857142857142856E-2</v>
      </c>
      <c r="H273" s="4">
        <v>143</v>
      </c>
      <c r="I273" s="4">
        <f t="shared" si="41"/>
        <v>0.49310344827586206</v>
      </c>
      <c r="J273" s="33">
        <v>195</v>
      </c>
      <c r="K273" s="4">
        <f t="shared" si="42"/>
        <v>0.67241379310344829</v>
      </c>
      <c r="L273" s="23">
        <v>0.15571733268680701</v>
      </c>
      <c r="M273" s="4">
        <f t="shared" si="37"/>
        <v>284</v>
      </c>
      <c r="N273" s="4">
        <f t="shared" si="43"/>
        <v>0.97931034482758617</v>
      </c>
      <c r="O273" s="4" t="str">
        <f>IFERROR(_xlfn.XLOOKUP(A273,Samhällsplanering!$A:$A,Samhällsplanering!$B:$B),"")</f>
        <v>Ej svar</v>
      </c>
      <c r="P273" s="4">
        <f t="shared" si="44"/>
        <v>2</v>
      </c>
    </row>
    <row r="274" spans="1:16" x14ac:dyDescent="0.35">
      <c r="A274" s="4" t="s">
        <v>67</v>
      </c>
      <c r="B274" s="10" t="s">
        <v>45</v>
      </c>
      <c r="C274" s="29">
        <f t="shared" si="38"/>
        <v>272</v>
      </c>
      <c r="D274" s="32" t="str">
        <f t="shared" si="39"/>
        <v>plats 272</v>
      </c>
      <c r="E274" s="26">
        <f t="shared" si="36"/>
        <v>624</v>
      </c>
      <c r="F274" s="35">
        <f t="shared" si="40"/>
        <v>4.1448275862068966</v>
      </c>
      <c r="G274" s="13">
        <v>1.8518518518518517E-2</v>
      </c>
      <c r="H274" s="4">
        <v>156</v>
      </c>
      <c r="I274" s="4">
        <f t="shared" si="41"/>
        <v>0.53793103448275859</v>
      </c>
      <c r="J274" s="33">
        <f>IFERROR(_xlfn.NUMBERVALUE(_xlfn.XLOOKUP($A274,Klimatanpassning!$A:$A,Klimatanpassning!$B:$B)),"")</f>
        <v>184</v>
      </c>
      <c r="K274" s="4">
        <f t="shared" si="42"/>
        <v>0.6344827586206897</v>
      </c>
      <c r="L274" s="23">
        <v>0.17387498275272728</v>
      </c>
      <c r="M274" s="4">
        <f t="shared" si="37"/>
        <v>282</v>
      </c>
      <c r="N274" s="4">
        <f t="shared" si="43"/>
        <v>0.97241379310344822</v>
      </c>
      <c r="O274" s="4" t="str">
        <f>IFERROR(_xlfn.XLOOKUP(A274,Samhällsplanering!$A:$A,Samhällsplanering!$B:$B),"")</f>
        <v>Nej</v>
      </c>
      <c r="P274" s="4">
        <f t="shared" si="44"/>
        <v>2</v>
      </c>
    </row>
    <row r="275" spans="1:16" x14ac:dyDescent="0.35">
      <c r="A275" s="4" t="s">
        <v>192</v>
      </c>
      <c r="B275" s="10" t="s">
        <v>30</v>
      </c>
      <c r="C275" s="29">
        <f t="shared" si="38"/>
        <v>274</v>
      </c>
      <c r="D275" s="32" t="str">
        <f t="shared" si="39"/>
        <v>plats 274</v>
      </c>
      <c r="E275" s="26">
        <f t="shared" ref="E275:E291" si="45">H275+J275+M275+P275</f>
        <v>625</v>
      </c>
      <c r="F275" s="35">
        <f t="shared" si="40"/>
        <v>4.1482758620689655</v>
      </c>
      <c r="G275" s="13">
        <v>2.5689404934687955E-2</v>
      </c>
      <c r="H275" s="4">
        <v>229</v>
      </c>
      <c r="I275" s="4">
        <f t="shared" si="41"/>
        <v>0.78965517241379313</v>
      </c>
      <c r="J275" s="33">
        <v>195</v>
      </c>
      <c r="K275" s="4">
        <f t="shared" si="42"/>
        <v>0.67241379310344829</v>
      </c>
      <c r="L275" s="23">
        <v>0.37647165053407222</v>
      </c>
      <c r="M275" s="4">
        <f t="shared" si="37"/>
        <v>199</v>
      </c>
      <c r="N275" s="4">
        <f t="shared" si="43"/>
        <v>0.68620689655172418</v>
      </c>
      <c r="O275" s="4" t="str">
        <f>IFERROR(_xlfn.XLOOKUP(A275,Samhällsplanering!$A:$A,Samhällsplanering!$B:$B),"")</f>
        <v>Nej</v>
      </c>
      <c r="P275" s="4">
        <f t="shared" si="44"/>
        <v>2</v>
      </c>
    </row>
    <row r="276" spans="1:16" x14ac:dyDescent="0.35">
      <c r="A276" s="4" t="s">
        <v>211</v>
      </c>
      <c r="B276" s="10" t="s">
        <v>47</v>
      </c>
      <c r="C276" s="29">
        <f t="shared" si="38"/>
        <v>274</v>
      </c>
      <c r="D276" s="32" t="str">
        <f t="shared" si="39"/>
        <v>plats 274</v>
      </c>
      <c r="E276" s="26">
        <f t="shared" si="45"/>
        <v>625</v>
      </c>
      <c r="F276" s="35">
        <f t="shared" si="40"/>
        <v>4.1482758620689655</v>
      </c>
      <c r="G276" s="13">
        <v>3.7751796027609523E-2</v>
      </c>
      <c r="H276" s="4">
        <v>268</v>
      </c>
      <c r="I276" s="4">
        <f t="shared" si="41"/>
        <v>0.92413793103448272</v>
      </c>
      <c r="J276" s="33">
        <f>IFERROR(_xlfn.NUMBERVALUE(_xlfn.XLOOKUP($A276,Klimatanpassning!$A:$A,Klimatanpassning!$B:$B)),"")</f>
        <v>132</v>
      </c>
      <c r="K276" s="4">
        <f t="shared" si="42"/>
        <v>0.45517241379310347</v>
      </c>
      <c r="L276" s="23">
        <v>0.3488324819309756</v>
      </c>
      <c r="M276" s="4">
        <f t="shared" si="37"/>
        <v>223</v>
      </c>
      <c r="N276" s="4">
        <f t="shared" si="43"/>
        <v>0.76896551724137929</v>
      </c>
      <c r="O276" s="4" t="str">
        <f>IFERROR(_xlfn.XLOOKUP(A276,Samhällsplanering!$A:$A,Samhällsplanering!$B:$B),"")</f>
        <v>Ej svar</v>
      </c>
      <c r="P276" s="4">
        <f t="shared" si="44"/>
        <v>2</v>
      </c>
    </row>
    <row r="277" spans="1:16" x14ac:dyDescent="0.35">
      <c r="A277" s="4" t="s">
        <v>273</v>
      </c>
      <c r="B277" s="10" t="s">
        <v>47</v>
      </c>
      <c r="C277" s="29">
        <f t="shared" si="38"/>
        <v>276</v>
      </c>
      <c r="D277" s="32" t="str">
        <f t="shared" si="39"/>
        <v>plats 276</v>
      </c>
      <c r="E277" s="26">
        <f t="shared" si="45"/>
        <v>631</v>
      </c>
      <c r="F277" s="35">
        <f t="shared" si="40"/>
        <v>4.1689655172413795</v>
      </c>
      <c r="G277" s="13">
        <v>2.7926322043969103E-2</v>
      </c>
      <c r="H277" s="4">
        <v>243</v>
      </c>
      <c r="I277" s="4">
        <f t="shared" si="41"/>
        <v>0.83793103448275863</v>
      </c>
      <c r="J277" s="33">
        <v>195</v>
      </c>
      <c r="K277" s="4">
        <f t="shared" si="42"/>
        <v>0.67241379310344829</v>
      </c>
      <c r="L277" s="23">
        <v>0.38492235474696651</v>
      </c>
      <c r="M277" s="4">
        <f t="shared" si="37"/>
        <v>191</v>
      </c>
      <c r="N277" s="4">
        <f t="shared" si="43"/>
        <v>0.6586206896551724</v>
      </c>
      <c r="O277" s="4" t="str">
        <f>IFERROR(_xlfn.XLOOKUP(A277,Samhällsplanering!$A:$A,Samhällsplanering!$B:$B),"")</f>
        <v>Nej</v>
      </c>
      <c r="P277" s="4">
        <f t="shared" si="44"/>
        <v>2</v>
      </c>
    </row>
    <row r="278" spans="1:16" x14ac:dyDescent="0.35">
      <c r="A278" s="4" t="s">
        <v>78</v>
      </c>
      <c r="B278" s="10" t="s">
        <v>47</v>
      </c>
      <c r="C278" s="29">
        <f t="shared" si="38"/>
        <v>277</v>
      </c>
      <c r="D278" s="32" t="str">
        <f t="shared" si="39"/>
        <v>plats 277</v>
      </c>
      <c r="E278" s="26">
        <f t="shared" si="45"/>
        <v>636</v>
      </c>
      <c r="F278" s="35">
        <f t="shared" si="40"/>
        <v>4.1862068965517238</v>
      </c>
      <c r="G278" s="13">
        <v>3.1802120141342753E-2</v>
      </c>
      <c r="H278" s="4">
        <v>252</v>
      </c>
      <c r="I278" s="4">
        <f t="shared" si="41"/>
        <v>0.86896551724137927</v>
      </c>
      <c r="J278" s="33">
        <f>IFERROR(_xlfn.NUMBERVALUE(_xlfn.XLOOKUP($A278,Klimatanpassning!$A:$A,Klimatanpassning!$B:$B)),"")</f>
        <v>150</v>
      </c>
      <c r="K278" s="4">
        <f t="shared" si="42"/>
        <v>0.51724137931034486</v>
      </c>
      <c r="L278" s="23">
        <v>0.33076087479986799</v>
      </c>
      <c r="M278" s="4">
        <f t="shared" si="37"/>
        <v>232</v>
      </c>
      <c r="N278" s="4">
        <f t="shared" si="43"/>
        <v>0.8</v>
      </c>
      <c r="O278" s="4" t="str">
        <f>IFERROR(_xlfn.XLOOKUP(A278,Samhällsplanering!$A:$A,Samhällsplanering!$B:$B),"")</f>
        <v>Ej svar</v>
      </c>
      <c r="P278" s="4">
        <f t="shared" si="44"/>
        <v>2</v>
      </c>
    </row>
    <row r="279" spans="1:16" x14ac:dyDescent="0.35">
      <c r="A279" s="4" t="s">
        <v>29</v>
      </c>
      <c r="B279" s="10" t="s">
        <v>30</v>
      </c>
      <c r="C279" s="29">
        <f t="shared" si="38"/>
        <v>278</v>
      </c>
      <c r="D279" s="32" t="str">
        <f t="shared" si="39"/>
        <v>plats 278</v>
      </c>
      <c r="E279" s="26">
        <f t="shared" si="45"/>
        <v>652</v>
      </c>
      <c r="F279" s="35">
        <f t="shared" si="40"/>
        <v>4.2413793103448274</v>
      </c>
      <c r="G279" s="13">
        <v>2.7015250544662309E-2</v>
      </c>
      <c r="H279" s="4">
        <v>237</v>
      </c>
      <c r="I279" s="4">
        <f t="shared" si="41"/>
        <v>0.8172413793103448</v>
      </c>
      <c r="J279" s="33">
        <f>IFERROR(_xlfn.NUMBERVALUE(_xlfn.XLOOKUP($A279,Klimatanpassning!$A:$A,Klimatanpassning!$B:$B)),"")</f>
        <v>187</v>
      </c>
      <c r="K279" s="4">
        <f t="shared" si="42"/>
        <v>0.64482758620689651</v>
      </c>
      <c r="L279" s="23">
        <v>0.34300113309792535</v>
      </c>
      <c r="M279" s="4">
        <f t="shared" si="37"/>
        <v>226</v>
      </c>
      <c r="N279" s="4">
        <f t="shared" si="43"/>
        <v>0.77931034482758621</v>
      </c>
      <c r="O279" s="4" t="str">
        <f>IFERROR(_xlfn.XLOOKUP(A279,Samhällsplanering!$A:$A,Samhällsplanering!$B:$B),"")</f>
        <v>Nej</v>
      </c>
      <c r="P279" s="4">
        <f t="shared" si="44"/>
        <v>2</v>
      </c>
    </row>
    <row r="280" spans="1:16" x14ac:dyDescent="0.35">
      <c r="A280" s="4" t="s">
        <v>320</v>
      </c>
      <c r="B280" s="10" t="s">
        <v>63</v>
      </c>
      <c r="C280" s="29">
        <f t="shared" si="38"/>
        <v>279</v>
      </c>
      <c r="D280" s="32" t="str">
        <f t="shared" si="39"/>
        <v>plats 279</v>
      </c>
      <c r="E280" s="26">
        <f t="shared" si="45"/>
        <v>657</v>
      </c>
      <c r="F280" s="35">
        <f t="shared" si="40"/>
        <v>4.2586206896551726</v>
      </c>
      <c r="G280" s="13">
        <v>2.0563112938943372E-2</v>
      </c>
      <c r="H280" s="4">
        <v>182</v>
      </c>
      <c r="I280" s="4">
        <f t="shared" si="41"/>
        <v>0.62758620689655176</v>
      </c>
      <c r="J280" s="33">
        <v>195</v>
      </c>
      <c r="K280" s="4">
        <f t="shared" si="42"/>
        <v>0.67241379310344829</v>
      </c>
      <c r="L280" s="23">
        <v>0.19468904305795715</v>
      </c>
      <c r="M280" s="4">
        <f t="shared" si="37"/>
        <v>278</v>
      </c>
      <c r="N280" s="4">
        <f t="shared" si="43"/>
        <v>0.95862068965517244</v>
      </c>
      <c r="O280" s="4" t="str">
        <f>IFERROR(_xlfn.XLOOKUP(A280,Samhällsplanering!$A:$A,Samhällsplanering!$B:$B),"")</f>
        <v>Nej</v>
      </c>
      <c r="P280" s="4">
        <f t="shared" si="44"/>
        <v>2</v>
      </c>
    </row>
    <row r="281" spans="1:16" x14ac:dyDescent="0.35">
      <c r="A281" s="4" t="s">
        <v>306</v>
      </c>
      <c r="B281" s="10" t="s">
        <v>22</v>
      </c>
      <c r="C281" s="29">
        <f t="shared" si="38"/>
        <v>280</v>
      </c>
      <c r="D281" s="32" t="str">
        <f t="shared" si="39"/>
        <v>plats 280</v>
      </c>
      <c r="E281" s="26">
        <f t="shared" si="45"/>
        <v>666</v>
      </c>
      <c r="F281" s="35">
        <f t="shared" si="40"/>
        <v>4.2896551724137932</v>
      </c>
      <c r="G281" s="13">
        <v>2.2265625000000001E-2</v>
      </c>
      <c r="H281" s="4">
        <v>200</v>
      </c>
      <c r="I281" s="4">
        <f t="shared" si="41"/>
        <v>0.68965517241379315</v>
      </c>
      <c r="J281" s="33">
        <v>195</v>
      </c>
      <c r="K281" s="4">
        <f t="shared" si="42"/>
        <v>0.67241379310344829</v>
      </c>
      <c r="L281" s="23">
        <v>0.24321180292037287</v>
      </c>
      <c r="M281" s="4">
        <f t="shared" si="37"/>
        <v>269</v>
      </c>
      <c r="N281" s="4">
        <f t="shared" si="43"/>
        <v>0.92758620689655169</v>
      </c>
      <c r="O281" s="4" t="str">
        <f>IFERROR(_xlfn.XLOOKUP(A281,Samhällsplanering!$A:$A,Samhällsplanering!$B:$B),"")</f>
        <v>Ej svar</v>
      </c>
      <c r="P281" s="4">
        <f t="shared" si="44"/>
        <v>2</v>
      </c>
    </row>
    <row r="282" spans="1:16" x14ac:dyDescent="0.35">
      <c r="A282" s="4" t="s">
        <v>141</v>
      </c>
      <c r="B282" s="10" t="s">
        <v>142</v>
      </c>
      <c r="C282" s="29">
        <f t="shared" si="38"/>
        <v>281</v>
      </c>
      <c r="D282" s="32" t="str">
        <f t="shared" si="39"/>
        <v>plats 281</v>
      </c>
      <c r="E282" s="26">
        <f t="shared" si="45"/>
        <v>683</v>
      </c>
      <c r="F282" s="35">
        <f t="shared" si="40"/>
        <v>4.3482758620689657</v>
      </c>
      <c r="G282" s="13">
        <v>6.1717399276994815E-2</v>
      </c>
      <c r="H282" s="4">
        <v>284</v>
      </c>
      <c r="I282" s="4">
        <f t="shared" si="41"/>
        <v>0.97931034482758617</v>
      </c>
      <c r="J282" s="33">
        <f>IFERROR(_xlfn.NUMBERVALUE(_xlfn.XLOOKUP($A282,Klimatanpassning!$A:$A,Klimatanpassning!$B:$B)),"")</f>
        <v>179</v>
      </c>
      <c r="K282" s="4">
        <f t="shared" si="42"/>
        <v>0.61724137931034484</v>
      </c>
      <c r="L282" s="23">
        <v>0.35314851258452579</v>
      </c>
      <c r="M282" s="4">
        <f t="shared" si="37"/>
        <v>218</v>
      </c>
      <c r="N282" s="4">
        <f t="shared" si="43"/>
        <v>0.75172413793103443</v>
      </c>
      <c r="O282" s="4" t="str">
        <f>IFERROR(_xlfn.XLOOKUP(A282,Samhällsplanering!$A:$A,Samhällsplanering!$B:$B),"")</f>
        <v>Nej</v>
      </c>
      <c r="P282" s="4">
        <f t="shared" si="44"/>
        <v>2</v>
      </c>
    </row>
    <row r="283" spans="1:16" x14ac:dyDescent="0.35">
      <c r="A283" s="4" t="s">
        <v>250</v>
      </c>
      <c r="B283" s="10" t="s">
        <v>47</v>
      </c>
      <c r="C283" s="29">
        <f t="shared" si="38"/>
        <v>282</v>
      </c>
      <c r="D283" s="32" t="str">
        <f t="shared" si="39"/>
        <v>plats 282</v>
      </c>
      <c r="E283" s="26">
        <f t="shared" si="45"/>
        <v>688</v>
      </c>
      <c r="F283" s="35">
        <f t="shared" si="40"/>
        <v>4.36551724137931</v>
      </c>
      <c r="G283" s="13">
        <v>2.5223613595706618E-2</v>
      </c>
      <c r="H283" s="4">
        <v>227</v>
      </c>
      <c r="I283" s="4">
        <f t="shared" si="41"/>
        <v>0.78275862068965518</v>
      </c>
      <c r="J283" s="33">
        <v>195</v>
      </c>
      <c r="K283" s="4">
        <f t="shared" si="42"/>
        <v>0.67241379310344829</v>
      </c>
      <c r="L283" s="23">
        <v>0.26164071137446354</v>
      </c>
      <c r="M283" s="4">
        <f t="shared" si="37"/>
        <v>264</v>
      </c>
      <c r="N283" s="4">
        <f t="shared" si="43"/>
        <v>0.91034482758620694</v>
      </c>
      <c r="O283" s="4" t="str">
        <f>IFERROR(_xlfn.XLOOKUP(A283,Samhällsplanering!$A:$A,Samhällsplanering!$B:$B),"")</f>
        <v>Ej svar</v>
      </c>
      <c r="P283" s="4">
        <f t="shared" si="44"/>
        <v>2</v>
      </c>
    </row>
    <row r="284" spans="1:16" x14ac:dyDescent="0.35">
      <c r="A284" s="4" t="s">
        <v>316</v>
      </c>
      <c r="B284" s="10" t="s">
        <v>66</v>
      </c>
      <c r="C284" s="29">
        <f t="shared" si="38"/>
        <v>283</v>
      </c>
      <c r="D284" s="32" t="str">
        <f t="shared" si="39"/>
        <v>plats 283</v>
      </c>
      <c r="E284" s="26">
        <f t="shared" si="45"/>
        <v>698</v>
      </c>
      <c r="F284" s="35">
        <f t="shared" si="40"/>
        <v>4.4000000000000004</v>
      </c>
      <c r="G284" s="13">
        <v>2.6217228464419477E-2</v>
      </c>
      <c r="H284" s="4">
        <v>234</v>
      </c>
      <c r="I284" s="4">
        <f t="shared" si="41"/>
        <v>0.80689655172413788</v>
      </c>
      <c r="J284" s="33">
        <v>195</v>
      </c>
      <c r="K284" s="4">
        <f t="shared" si="42"/>
        <v>0.67241379310344829</v>
      </c>
      <c r="L284" s="23">
        <v>0.25413467838168086</v>
      </c>
      <c r="M284" s="4">
        <f t="shared" si="37"/>
        <v>267</v>
      </c>
      <c r="N284" s="4">
        <f t="shared" si="43"/>
        <v>0.92068965517241375</v>
      </c>
      <c r="O284" s="4" t="str">
        <f>IFERROR(_xlfn.XLOOKUP(A284,Samhällsplanering!$A:$A,Samhällsplanering!$B:$B),"")</f>
        <v>Nej</v>
      </c>
      <c r="P284" s="4">
        <f t="shared" si="44"/>
        <v>2</v>
      </c>
    </row>
    <row r="285" spans="1:16" x14ac:dyDescent="0.35">
      <c r="A285" s="4" t="s">
        <v>91</v>
      </c>
      <c r="B285" s="10" t="s">
        <v>20</v>
      </c>
      <c r="C285" s="29">
        <f t="shared" si="38"/>
        <v>284</v>
      </c>
      <c r="D285" s="32" t="str">
        <f t="shared" si="39"/>
        <v>plats 284</v>
      </c>
      <c r="E285" s="26">
        <f t="shared" si="45"/>
        <v>710</v>
      </c>
      <c r="F285" s="35">
        <f t="shared" si="40"/>
        <v>4.4413793103448276</v>
      </c>
      <c r="G285" s="13">
        <v>3.1674208144796379E-2</v>
      </c>
      <c r="H285" s="4">
        <v>251</v>
      </c>
      <c r="I285" s="4">
        <f t="shared" si="41"/>
        <v>0.8655172413793103</v>
      </c>
      <c r="J285" s="33">
        <v>195</v>
      </c>
      <c r="K285" s="4">
        <f t="shared" si="42"/>
        <v>0.67241379310344829</v>
      </c>
      <c r="L285" s="23">
        <v>0.26215705934893108</v>
      </c>
      <c r="M285" s="4">
        <f t="shared" si="37"/>
        <v>262</v>
      </c>
      <c r="N285" s="4">
        <f t="shared" si="43"/>
        <v>0.90344827586206899</v>
      </c>
      <c r="O285" s="4" t="str">
        <f>IFERROR(_xlfn.XLOOKUP(A285,Samhällsplanering!$A:$A,Samhällsplanering!$B:$B),"")</f>
        <v>Nej</v>
      </c>
      <c r="P285" s="4">
        <f t="shared" si="44"/>
        <v>2</v>
      </c>
    </row>
    <row r="286" spans="1:16" x14ac:dyDescent="0.35">
      <c r="A286" s="4" t="s">
        <v>188</v>
      </c>
      <c r="B286" s="10" t="s">
        <v>58</v>
      </c>
      <c r="C286" s="29">
        <f t="shared" si="38"/>
        <v>285</v>
      </c>
      <c r="D286" s="32" t="str">
        <f t="shared" si="39"/>
        <v>plats 285</v>
      </c>
      <c r="E286" s="26">
        <f t="shared" si="45"/>
        <v>729</v>
      </c>
      <c r="F286" s="35">
        <f t="shared" si="40"/>
        <v>4.5068965517241377</v>
      </c>
      <c r="G286" s="13">
        <v>3.331211542541905E-2</v>
      </c>
      <c r="H286" s="4">
        <v>258</v>
      </c>
      <c r="I286" s="4">
        <f t="shared" si="41"/>
        <v>0.8896551724137931</v>
      </c>
      <c r="J286" s="33">
        <v>195</v>
      </c>
      <c r="K286" s="4">
        <f t="shared" si="42"/>
        <v>0.67241379310344829</v>
      </c>
      <c r="L286" s="23">
        <v>0.21686897028841934</v>
      </c>
      <c r="M286" s="4">
        <f t="shared" si="37"/>
        <v>274</v>
      </c>
      <c r="N286" s="4">
        <f t="shared" si="43"/>
        <v>0.94482758620689655</v>
      </c>
      <c r="O286" s="4" t="str">
        <f>IFERROR(_xlfn.XLOOKUP(A286,Samhällsplanering!$A:$A,Samhällsplanering!$B:$B),"")</f>
        <v>Nej</v>
      </c>
      <c r="P286" s="4">
        <f t="shared" si="44"/>
        <v>2</v>
      </c>
    </row>
    <row r="287" spans="1:16" x14ac:dyDescent="0.35">
      <c r="A287" s="4" t="s">
        <v>53</v>
      </c>
      <c r="B287" s="10" t="s">
        <v>32</v>
      </c>
      <c r="C287" s="29">
        <f t="shared" si="38"/>
        <v>286</v>
      </c>
      <c r="D287" s="32" t="str">
        <f t="shared" si="39"/>
        <v>plats 286</v>
      </c>
      <c r="E287" s="26">
        <f t="shared" si="45"/>
        <v>730</v>
      </c>
      <c r="F287" s="35">
        <f t="shared" si="40"/>
        <v>4.5103448275862075</v>
      </c>
      <c r="G287" s="13">
        <v>7.2093721838389913E-2</v>
      </c>
      <c r="H287" s="4">
        <v>287</v>
      </c>
      <c r="I287" s="4">
        <f t="shared" si="41"/>
        <v>0.98965517241379308</v>
      </c>
      <c r="J287" s="33">
        <f>IFERROR(_xlfn.NUMBERVALUE(_xlfn.XLOOKUP($A287,Klimatanpassning!$A:$A,Klimatanpassning!$B:$B)),"")</f>
        <v>194</v>
      </c>
      <c r="K287" s="4">
        <f t="shared" si="42"/>
        <v>0.66896551724137931</v>
      </c>
      <c r="L287" s="23">
        <v>0.30724096096148695</v>
      </c>
      <c r="M287" s="4">
        <f t="shared" si="37"/>
        <v>247</v>
      </c>
      <c r="N287" s="4">
        <f t="shared" si="43"/>
        <v>0.85172413793103452</v>
      </c>
      <c r="O287" s="4" t="str">
        <f>IFERROR(_xlfn.XLOOKUP(A287,Samhällsplanering!$A:$A,Samhällsplanering!$B:$B),"")</f>
        <v>Nej</v>
      </c>
      <c r="P287" s="4">
        <f t="shared" si="44"/>
        <v>2</v>
      </c>
    </row>
    <row r="288" spans="1:16" x14ac:dyDescent="0.35">
      <c r="A288" s="4" t="s">
        <v>148</v>
      </c>
      <c r="B288" s="10" t="s">
        <v>63</v>
      </c>
      <c r="C288" s="29">
        <f t="shared" si="38"/>
        <v>287</v>
      </c>
      <c r="D288" s="32" t="str">
        <f t="shared" si="39"/>
        <v>plats 287</v>
      </c>
      <c r="E288" s="26">
        <f t="shared" si="45"/>
        <v>734</v>
      </c>
      <c r="F288" s="35">
        <f t="shared" si="40"/>
        <v>4.5241379310344829</v>
      </c>
      <c r="G288" s="13">
        <v>5.5473006438831102E-2</v>
      </c>
      <c r="H288" s="4">
        <v>281</v>
      </c>
      <c r="I288" s="4">
        <f t="shared" si="41"/>
        <v>0.96896551724137936</v>
      </c>
      <c r="J288" s="33">
        <v>195</v>
      </c>
      <c r="K288" s="4">
        <f t="shared" si="42"/>
        <v>0.67241379310344829</v>
      </c>
      <c r="L288" s="23">
        <v>0.27450539601632312</v>
      </c>
      <c r="M288" s="4">
        <f t="shared" si="37"/>
        <v>256</v>
      </c>
      <c r="N288" s="4">
        <f t="shared" si="43"/>
        <v>0.88275862068965516</v>
      </c>
      <c r="O288" s="4" t="str">
        <f>IFERROR(_xlfn.XLOOKUP(A288,Samhällsplanering!$A:$A,Samhällsplanering!$B:$B),"")</f>
        <v>Ej svar</v>
      </c>
      <c r="P288" s="4">
        <f t="shared" si="44"/>
        <v>2</v>
      </c>
    </row>
    <row r="289" spans="1:16" x14ac:dyDescent="0.35">
      <c r="A289" s="4" t="s">
        <v>164</v>
      </c>
      <c r="B289" s="10" t="s">
        <v>45</v>
      </c>
      <c r="C289" s="29">
        <f t="shared" si="38"/>
        <v>288</v>
      </c>
      <c r="D289" s="38" t="str">
        <f t="shared" si="39"/>
        <v>plats 288</v>
      </c>
      <c r="E289" s="26">
        <f t="shared" si="45"/>
        <v>740</v>
      </c>
      <c r="F289" s="35">
        <f t="shared" si="40"/>
        <v>4.5448275862068961</v>
      </c>
      <c r="G289" s="13">
        <v>5.9764859568909208E-2</v>
      </c>
      <c r="H289" s="4">
        <v>282</v>
      </c>
      <c r="I289" s="4">
        <f t="shared" si="41"/>
        <v>0.97241379310344822</v>
      </c>
      <c r="J289" s="33">
        <v>195</v>
      </c>
      <c r="K289" s="4">
        <f t="shared" si="42"/>
        <v>0.67241379310344829</v>
      </c>
      <c r="L289" s="23">
        <v>0.26873665554731141</v>
      </c>
      <c r="M289" s="4">
        <f t="shared" si="37"/>
        <v>261</v>
      </c>
      <c r="N289" s="4">
        <f t="shared" si="43"/>
        <v>0.9</v>
      </c>
      <c r="O289" s="4" t="str">
        <f>IFERROR(_xlfn.XLOOKUP(A289,Samhällsplanering!$A:$A,Samhällsplanering!$B:$B),"")</f>
        <v>Nej</v>
      </c>
      <c r="P289" s="4">
        <f t="shared" si="44"/>
        <v>2</v>
      </c>
    </row>
    <row r="290" spans="1:16" x14ac:dyDescent="0.35">
      <c r="A290" s="4" t="s">
        <v>115</v>
      </c>
      <c r="B290" s="10" t="s">
        <v>63</v>
      </c>
      <c r="C290" s="29">
        <f t="shared" si="38"/>
        <v>289</v>
      </c>
      <c r="D290" s="32" t="str">
        <f t="shared" si="39"/>
        <v>näst sista plats</v>
      </c>
      <c r="E290" s="26">
        <f t="shared" si="45"/>
        <v>741</v>
      </c>
      <c r="F290" s="35">
        <f t="shared" si="40"/>
        <v>4.5482758620689658</v>
      </c>
      <c r="G290" s="13">
        <v>3.4993270524899055E-2</v>
      </c>
      <c r="H290" s="4">
        <v>261</v>
      </c>
      <c r="I290" s="4">
        <f t="shared" si="41"/>
        <v>0.9</v>
      </c>
      <c r="J290" s="33">
        <v>195</v>
      </c>
      <c r="K290" s="4">
        <f t="shared" si="42"/>
        <v>0.67241379310344829</v>
      </c>
      <c r="L290" s="23">
        <v>0.16616243875827497</v>
      </c>
      <c r="M290" s="4">
        <f t="shared" si="37"/>
        <v>283</v>
      </c>
      <c r="N290" s="4">
        <f t="shared" si="43"/>
        <v>0.97586206896551719</v>
      </c>
      <c r="O290" s="4" t="str">
        <f>IFERROR(_xlfn.XLOOKUP(A290,Samhällsplanering!$A:$A,Samhällsplanering!$B:$B),"")</f>
        <v>Ej svar</v>
      </c>
      <c r="P290" s="4">
        <f t="shared" si="44"/>
        <v>2</v>
      </c>
    </row>
    <row r="291" spans="1:16" x14ac:dyDescent="0.35">
      <c r="A291" s="4" t="s">
        <v>219</v>
      </c>
      <c r="B291" s="10" t="s">
        <v>156</v>
      </c>
      <c r="C291" s="29">
        <f t="shared" si="38"/>
        <v>290</v>
      </c>
      <c r="D291" s="38" t="str">
        <f t="shared" si="39"/>
        <v>sista plats</v>
      </c>
      <c r="E291" s="26">
        <f t="shared" si="45"/>
        <v>747</v>
      </c>
      <c r="F291" s="35">
        <f t="shared" si="40"/>
        <v>4.568965517241379</v>
      </c>
      <c r="G291" s="13">
        <v>3.5806729939603106E-2</v>
      </c>
      <c r="H291" s="4">
        <v>265</v>
      </c>
      <c r="I291" s="4">
        <f t="shared" si="41"/>
        <v>0.91379310344827591</v>
      </c>
      <c r="J291" s="33">
        <v>195</v>
      </c>
      <c r="K291" s="4">
        <f t="shared" si="42"/>
        <v>0.67241379310344829</v>
      </c>
      <c r="L291" s="23">
        <v>0.13912790135950656</v>
      </c>
      <c r="M291" s="4">
        <f t="shared" si="37"/>
        <v>285</v>
      </c>
      <c r="N291" s="4">
        <f t="shared" si="43"/>
        <v>0.98275862068965514</v>
      </c>
      <c r="O291" s="4" t="str">
        <f>IFERROR(_xlfn.XLOOKUP(A291,Samhällsplanering!$A:$A,Samhällsplanering!$B:$B),"")</f>
        <v>Ej svar</v>
      </c>
      <c r="P291" s="4">
        <f t="shared" si="44"/>
        <v>2</v>
      </c>
    </row>
  </sheetData>
  <autoFilter ref="A1:P291" xr:uid="{6014175A-921E-45CE-A59A-3D833D914B62}">
    <sortState xmlns:xlrd2="http://schemas.microsoft.com/office/spreadsheetml/2017/richdata2" ref="A2:P291">
      <sortCondition ref="C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B50C-FAEA-462A-8FFD-4B0FC19DCA64}">
  <dimension ref="A1:F295"/>
  <sheetViews>
    <sheetView workbookViewId="0"/>
  </sheetViews>
  <sheetFormatPr defaultRowHeight="14.5" x14ac:dyDescent="0.35"/>
  <cols>
    <col min="1" max="1" width="14.1796875" bestFit="1" customWidth="1"/>
    <col min="2" max="2" width="23.81640625" bestFit="1" customWidth="1"/>
    <col min="3" max="3" width="17.26953125" bestFit="1" customWidth="1"/>
    <col min="4" max="4" width="12.453125" customWidth="1"/>
    <col min="6" max="6" width="12" bestFit="1" customWidth="1"/>
  </cols>
  <sheetData>
    <row r="1" spans="1:6" x14ac:dyDescent="0.35">
      <c r="A1" s="11" t="s">
        <v>2</v>
      </c>
      <c r="B1" s="11" t="s">
        <v>321</v>
      </c>
      <c r="C1" s="11" t="s">
        <v>322</v>
      </c>
      <c r="D1" s="11" t="s">
        <v>324</v>
      </c>
      <c r="F1" s="11" t="s">
        <v>709</v>
      </c>
    </row>
    <row r="2" spans="1:6" x14ac:dyDescent="0.35">
      <c r="A2" s="12" t="s">
        <v>13</v>
      </c>
      <c r="B2" s="13">
        <v>1.0695187165775401E-3</v>
      </c>
      <c r="C2" s="12">
        <v>0</v>
      </c>
      <c r="D2">
        <f t="shared" ref="D2:D65" si="0">RANK(B2,$B$2:$B$291,1)</f>
        <v>1</v>
      </c>
      <c r="F2">
        <f>D2/290</f>
        <v>3.4482758620689655E-3</v>
      </c>
    </row>
    <row r="3" spans="1:6" x14ac:dyDescent="0.35">
      <c r="A3" s="12" t="s">
        <v>85</v>
      </c>
      <c r="B3" s="13">
        <v>2.8308563340410475E-3</v>
      </c>
      <c r="C3" s="12">
        <v>0</v>
      </c>
      <c r="D3">
        <f t="shared" si="0"/>
        <v>2</v>
      </c>
      <c r="F3">
        <f t="shared" ref="F3:F66" si="1">D3/290</f>
        <v>6.8965517241379309E-3</v>
      </c>
    </row>
    <row r="4" spans="1:6" x14ac:dyDescent="0.35">
      <c r="A4" s="12" t="s">
        <v>12</v>
      </c>
      <c r="B4" s="13">
        <v>3.7488284910965324E-3</v>
      </c>
      <c r="C4" s="12">
        <v>0</v>
      </c>
      <c r="D4">
        <f t="shared" si="0"/>
        <v>3</v>
      </c>
      <c r="F4">
        <f t="shared" si="1"/>
        <v>1.0344827586206896E-2</v>
      </c>
    </row>
    <row r="5" spans="1:6" x14ac:dyDescent="0.35">
      <c r="A5" s="12" t="s">
        <v>54</v>
      </c>
      <c r="B5" s="13">
        <v>4.830917874396135E-3</v>
      </c>
      <c r="C5" s="12">
        <v>0.1</v>
      </c>
      <c r="D5">
        <f t="shared" si="0"/>
        <v>4</v>
      </c>
      <c r="F5">
        <f t="shared" si="1"/>
        <v>1.3793103448275862E-2</v>
      </c>
    </row>
    <row r="6" spans="1:6" x14ac:dyDescent="0.35">
      <c r="A6" s="12" t="s">
        <v>16</v>
      </c>
      <c r="B6" s="13">
        <v>4.837291116974494E-3</v>
      </c>
      <c r="C6" s="12">
        <v>0.2</v>
      </c>
      <c r="D6">
        <f t="shared" si="0"/>
        <v>5</v>
      </c>
      <c r="F6">
        <f t="shared" si="1"/>
        <v>1.7241379310344827E-2</v>
      </c>
    </row>
    <row r="7" spans="1:6" x14ac:dyDescent="0.35">
      <c r="A7" s="12" t="s">
        <v>111</v>
      </c>
      <c r="B7" s="13">
        <v>4.8421460391245398E-3</v>
      </c>
      <c r="C7" s="12">
        <v>1.2</v>
      </c>
      <c r="D7">
        <f t="shared" si="0"/>
        <v>6</v>
      </c>
      <c r="F7">
        <f t="shared" si="1"/>
        <v>2.0689655172413793E-2</v>
      </c>
    </row>
    <row r="8" spans="1:6" x14ac:dyDescent="0.35">
      <c r="A8" s="12" t="s">
        <v>43</v>
      </c>
      <c r="B8" s="13">
        <v>5.0428643469490669E-3</v>
      </c>
      <c r="C8" s="12">
        <v>0.4</v>
      </c>
      <c r="D8">
        <f t="shared" si="0"/>
        <v>7</v>
      </c>
      <c r="F8">
        <f t="shared" si="1"/>
        <v>2.4137931034482758E-2</v>
      </c>
    </row>
    <row r="9" spans="1:6" x14ac:dyDescent="0.35">
      <c r="A9" s="12" t="s">
        <v>314</v>
      </c>
      <c r="B9" s="13">
        <v>5.268703898840885E-3</v>
      </c>
      <c r="C9" s="12">
        <v>0.2</v>
      </c>
      <c r="D9">
        <f t="shared" si="0"/>
        <v>8</v>
      </c>
      <c r="F9">
        <f t="shared" si="1"/>
        <v>2.7586206896551724E-2</v>
      </c>
    </row>
    <row r="10" spans="1:6" x14ac:dyDescent="0.35">
      <c r="A10" s="12" t="s">
        <v>113</v>
      </c>
      <c r="B10" s="13">
        <v>5.4135338345864658E-3</v>
      </c>
      <c r="C10" s="12">
        <v>1.1000000000000001</v>
      </c>
      <c r="D10">
        <f t="shared" si="0"/>
        <v>9</v>
      </c>
      <c r="F10">
        <f t="shared" si="1"/>
        <v>3.1034482758620689E-2</v>
      </c>
    </row>
    <row r="11" spans="1:6" x14ac:dyDescent="0.35">
      <c r="A11" s="12" t="s">
        <v>72</v>
      </c>
      <c r="B11" s="13">
        <v>5.4335521847407742E-3</v>
      </c>
      <c r="C11" s="12">
        <v>1</v>
      </c>
      <c r="D11">
        <f t="shared" si="0"/>
        <v>10</v>
      </c>
      <c r="F11">
        <f t="shared" si="1"/>
        <v>3.4482758620689655E-2</v>
      </c>
    </row>
    <row r="12" spans="1:6" x14ac:dyDescent="0.35">
      <c r="A12" s="12" t="s">
        <v>102</v>
      </c>
      <c r="B12" s="13">
        <v>5.6338028169014088E-3</v>
      </c>
      <c r="C12" s="12">
        <v>0.2</v>
      </c>
      <c r="D12">
        <f t="shared" si="0"/>
        <v>11</v>
      </c>
      <c r="F12">
        <f t="shared" si="1"/>
        <v>3.793103448275862E-2</v>
      </c>
    </row>
    <row r="13" spans="1:6" x14ac:dyDescent="0.35">
      <c r="A13" s="12" t="s">
        <v>21</v>
      </c>
      <c r="B13" s="13">
        <v>5.9196617336152221E-3</v>
      </c>
      <c r="C13" s="12">
        <v>0.4</v>
      </c>
      <c r="D13">
        <f t="shared" si="0"/>
        <v>12</v>
      </c>
      <c r="F13">
        <f t="shared" si="1"/>
        <v>4.1379310344827586E-2</v>
      </c>
    </row>
    <row r="14" spans="1:6" x14ac:dyDescent="0.35">
      <c r="A14" s="12" t="s">
        <v>42</v>
      </c>
      <c r="B14" s="13">
        <v>6.6050198150594455E-3</v>
      </c>
      <c r="C14" s="12">
        <v>0.4</v>
      </c>
      <c r="D14">
        <f t="shared" si="0"/>
        <v>13</v>
      </c>
      <c r="F14">
        <f t="shared" si="1"/>
        <v>4.4827586206896551E-2</v>
      </c>
    </row>
    <row r="15" spans="1:6" x14ac:dyDescent="0.35">
      <c r="A15" s="12" t="s">
        <v>26</v>
      </c>
      <c r="B15" s="13">
        <v>6.6176470588235293E-3</v>
      </c>
      <c r="C15" s="12">
        <v>0.2</v>
      </c>
      <c r="D15">
        <f t="shared" si="0"/>
        <v>14</v>
      </c>
      <c r="F15">
        <f t="shared" si="1"/>
        <v>4.8275862068965517E-2</v>
      </c>
    </row>
    <row r="16" spans="1:6" x14ac:dyDescent="0.35">
      <c r="A16" s="12" t="s">
        <v>97</v>
      </c>
      <c r="B16" s="13">
        <v>6.6945606694560665E-3</v>
      </c>
      <c r="C16" s="12">
        <v>0.7</v>
      </c>
      <c r="D16">
        <f t="shared" si="0"/>
        <v>15</v>
      </c>
      <c r="F16">
        <f t="shared" si="1"/>
        <v>5.1724137931034482E-2</v>
      </c>
    </row>
    <row r="17" spans="1:6" x14ac:dyDescent="0.35">
      <c r="A17" s="12" t="s">
        <v>119</v>
      </c>
      <c r="B17" s="13">
        <v>7.2700836059614686E-3</v>
      </c>
      <c r="C17" s="12">
        <v>0.9</v>
      </c>
      <c r="D17">
        <f t="shared" si="0"/>
        <v>16</v>
      </c>
      <c r="F17">
        <f t="shared" si="1"/>
        <v>5.5172413793103448E-2</v>
      </c>
    </row>
    <row r="18" spans="1:6" x14ac:dyDescent="0.35">
      <c r="A18" s="12" t="s">
        <v>10</v>
      </c>
      <c r="B18" s="13">
        <v>7.3529411764705881E-3</v>
      </c>
      <c r="C18" s="12">
        <v>0</v>
      </c>
      <c r="D18">
        <f t="shared" si="0"/>
        <v>17</v>
      </c>
      <c r="F18">
        <f t="shared" si="1"/>
        <v>5.8620689655172413E-2</v>
      </c>
    </row>
    <row r="19" spans="1:6" x14ac:dyDescent="0.35">
      <c r="A19" s="12" t="s">
        <v>87</v>
      </c>
      <c r="B19" s="13">
        <v>7.3773515308004425E-3</v>
      </c>
      <c r="C19" s="12">
        <v>0.8</v>
      </c>
      <c r="D19">
        <f t="shared" si="0"/>
        <v>18</v>
      </c>
      <c r="F19">
        <f t="shared" si="1"/>
        <v>6.2068965517241378E-2</v>
      </c>
    </row>
    <row r="20" spans="1:6" x14ac:dyDescent="0.35">
      <c r="A20" s="12" t="s">
        <v>315</v>
      </c>
      <c r="B20" s="13">
        <v>7.4969400244798041E-3</v>
      </c>
      <c r="C20" s="12">
        <v>1.9</v>
      </c>
      <c r="D20">
        <f t="shared" si="0"/>
        <v>19</v>
      </c>
      <c r="F20">
        <f t="shared" si="1"/>
        <v>6.5517241379310351E-2</v>
      </c>
    </row>
    <row r="21" spans="1:6" x14ac:dyDescent="0.35">
      <c r="A21" s="12" t="s">
        <v>57</v>
      </c>
      <c r="B21" s="13">
        <v>7.4991848712096512E-3</v>
      </c>
      <c r="C21" s="12">
        <v>0.7</v>
      </c>
      <c r="D21">
        <f t="shared" si="0"/>
        <v>20</v>
      </c>
      <c r="F21">
        <f t="shared" si="1"/>
        <v>6.8965517241379309E-2</v>
      </c>
    </row>
    <row r="22" spans="1:6" x14ac:dyDescent="0.35">
      <c r="A22" s="12" t="s">
        <v>313</v>
      </c>
      <c r="B22" s="13">
        <v>8.0433267199313645E-3</v>
      </c>
      <c r="C22" s="12">
        <v>3.4</v>
      </c>
      <c r="D22">
        <f t="shared" si="0"/>
        <v>21</v>
      </c>
      <c r="F22">
        <f t="shared" si="1"/>
        <v>7.2413793103448282E-2</v>
      </c>
    </row>
    <row r="23" spans="1:6" x14ac:dyDescent="0.35">
      <c r="A23" s="12" t="s">
        <v>86</v>
      </c>
      <c r="B23" s="13">
        <v>8.2742316784869974E-3</v>
      </c>
      <c r="C23" s="12">
        <v>0.4</v>
      </c>
      <c r="D23">
        <f t="shared" si="0"/>
        <v>22</v>
      </c>
      <c r="F23">
        <f t="shared" si="1"/>
        <v>7.586206896551724E-2</v>
      </c>
    </row>
    <row r="24" spans="1:6" x14ac:dyDescent="0.35">
      <c r="A24" s="12" t="s">
        <v>281</v>
      </c>
      <c r="B24" s="13">
        <v>8.305084745762711E-3</v>
      </c>
      <c r="C24" s="12">
        <v>1.1000000000000001</v>
      </c>
      <c r="D24">
        <f t="shared" si="0"/>
        <v>23</v>
      </c>
      <c r="F24">
        <f t="shared" si="1"/>
        <v>7.9310344827586213E-2</v>
      </c>
    </row>
    <row r="25" spans="1:6" x14ac:dyDescent="0.35">
      <c r="A25" s="12" t="s">
        <v>259</v>
      </c>
      <c r="B25" s="13">
        <v>8.3281924737816163E-3</v>
      </c>
      <c r="C25" s="12">
        <v>0.8</v>
      </c>
      <c r="D25">
        <f t="shared" si="0"/>
        <v>24</v>
      </c>
      <c r="F25">
        <f t="shared" si="1"/>
        <v>8.2758620689655171E-2</v>
      </c>
    </row>
    <row r="26" spans="1:6" x14ac:dyDescent="0.35">
      <c r="A26" s="12" t="s">
        <v>257</v>
      </c>
      <c r="B26" s="13">
        <v>8.4323495592180907E-3</v>
      </c>
      <c r="C26" s="12">
        <v>0.5</v>
      </c>
      <c r="D26">
        <f t="shared" si="0"/>
        <v>25</v>
      </c>
      <c r="F26">
        <f t="shared" si="1"/>
        <v>8.6206896551724144E-2</v>
      </c>
    </row>
    <row r="27" spans="1:6" x14ac:dyDescent="0.35">
      <c r="A27" s="12" t="s">
        <v>14</v>
      </c>
      <c r="B27" s="13">
        <v>8.4348641049671984E-3</v>
      </c>
      <c r="C27" s="12">
        <v>0.3</v>
      </c>
      <c r="D27">
        <f t="shared" si="0"/>
        <v>26</v>
      </c>
      <c r="F27">
        <f t="shared" si="1"/>
        <v>8.9655172413793102E-2</v>
      </c>
    </row>
    <row r="28" spans="1:6" x14ac:dyDescent="0.35">
      <c r="A28" s="12" t="s">
        <v>117</v>
      </c>
      <c r="B28" s="13">
        <v>8.4869768803043609E-3</v>
      </c>
      <c r="C28" s="12">
        <v>1.2</v>
      </c>
      <c r="D28">
        <f t="shared" si="0"/>
        <v>27</v>
      </c>
      <c r="F28">
        <f t="shared" si="1"/>
        <v>9.3103448275862075E-2</v>
      </c>
    </row>
    <row r="29" spans="1:6" x14ac:dyDescent="0.35">
      <c r="A29" s="12" t="s">
        <v>146</v>
      </c>
      <c r="B29" s="13">
        <v>8.5706386508155926E-3</v>
      </c>
      <c r="C29" s="12">
        <v>1</v>
      </c>
      <c r="D29">
        <f t="shared" si="0"/>
        <v>28</v>
      </c>
      <c r="F29">
        <f t="shared" si="1"/>
        <v>9.6551724137931033E-2</v>
      </c>
    </row>
    <row r="30" spans="1:6" x14ac:dyDescent="0.35">
      <c r="A30" s="12" t="s">
        <v>49</v>
      </c>
      <c r="B30" s="13">
        <v>9.0795241077019414E-3</v>
      </c>
      <c r="C30" s="12">
        <v>0.6</v>
      </c>
      <c r="D30">
        <f t="shared" si="0"/>
        <v>29</v>
      </c>
      <c r="F30">
        <f t="shared" si="1"/>
        <v>0.1</v>
      </c>
    </row>
    <row r="31" spans="1:6" x14ac:dyDescent="0.35">
      <c r="A31" s="12" t="s">
        <v>40</v>
      </c>
      <c r="B31" s="13">
        <v>9.085402786190187E-3</v>
      </c>
      <c r="C31" s="12">
        <v>0.4</v>
      </c>
      <c r="D31">
        <f t="shared" si="0"/>
        <v>30</v>
      </c>
      <c r="F31">
        <f t="shared" si="1"/>
        <v>0.10344827586206896</v>
      </c>
    </row>
    <row r="32" spans="1:6" x14ac:dyDescent="0.35">
      <c r="A32" s="12" t="s">
        <v>18</v>
      </c>
      <c r="B32" s="13">
        <v>9.3001627528481751E-3</v>
      </c>
      <c r="C32" s="12">
        <v>0.9</v>
      </c>
      <c r="D32">
        <f t="shared" si="0"/>
        <v>31</v>
      </c>
      <c r="F32">
        <f t="shared" si="1"/>
        <v>0.10689655172413794</v>
      </c>
    </row>
    <row r="33" spans="1:6" x14ac:dyDescent="0.35">
      <c r="A33" s="12" t="s">
        <v>224</v>
      </c>
      <c r="B33" s="13">
        <v>9.3312597200622092E-3</v>
      </c>
      <c r="C33" s="12">
        <v>1.1000000000000001</v>
      </c>
      <c r="D33">
        <f t="shared" si="0"/>
        <v>32</v>
      </c>
      <c r="F33">
        <f t="shared" si="1"/>
        <v>0.1103448275862069</v>
      </c>
    </row>
    <row r="34" spans="1:6" x14ac:dyDescent="0.35">
      <c r="A34" s="12" t="s">
        <v>305</v>
      </c>
      <c r="B34" s="13">
        <v>9.3696763202725727E-3</v>
      </c>
      <c r="C34" s="12">
        <v>0.2</v>
      </c>
      <c r="D34">
        <f t="shared" si="0"/>
        <v>33</v>
      </c>
      <c r="F34">
        <f t="shared" si="1"/>
        <v>0.11379310344827587</v>
      </c>
    </row>
    <row r="35" spans="1:6" x14ac:dyDescent="0.35">
      <c r="A35" s="12" t="s">
        <v>317</v>
      </c>
      <c r="B35" s="13">
        <v>9.3976932934643313E-3</v>
      </c>
      <c r="C35" s="12">
        <v>0.8</v>
      </c>
      <c r="D35">
        <f t="shared" si="0"/>
        <v>34</v>
      </c>
      <c r="F35">
        <f t="shared" si="1"/>
        <v>0.11724137931034483</v>
      </c>
    </row>
    <row r="36" spans="1:6" x14ac:dyDescent="0.35">
      <c r="A36" s="12" t="s">
        <v>134</v>
      </c>
      <c r="B36" s="13">
        <v>9.5541401273885346E-3</v>
      </c>
      <c r="C36" s="12">
        <v>0.6</v>
      </c>
      <c r="D36">
        <f t="shared" si="0"/>
        <v>35</v>
      </c>
      <c r="F36">
        <f t="shared" si="1"/>
        <v>0.1206896551724138</v>
      </c>
    </row>
    <row r="37" spans="1:6" x14ac:dyDescent="0.35">
      <c r="A37" s="12" t="s">
        <v>98</v>
      </c>
      <c r="B37" s="13">
        <v>9.8471986417657045E-3</v>
      </c>
      <c r="C37" s="12">
        <v>1.3</v>
      </c>
      <c r="D37">
        <f t="shared" si="0"/>
        <v>36</v>
      </c>
      <c r="F37">
        <f t="shared" si="1"/>
        <v>0.12413793103448276</v>
      </c>
    </row>
    <row r="38" spans="1:6" x14ac:dyDescent="0.35">
      <c r="A38" s="12" t="s">
        <v>92</v>
      </c>
      <c r="B38" s="13">
        <v>9.9528548978522792E-3</v>
      </c>
      <c r="C38" s="12">
        <v>0.2</v>
      </c>
      <c r="D38">
        <f t="shared" si="0"/>
        <v>37</v>
      </c>
      <c r="F38">
        <f t="shared" si="1"/>
        <v>0.12758620689655173</v>
      </c>
    </row>
    <row r="39" spans="1:6" x14ac:dyDescent="0.35">
      <c r="A39" s="12" t="s">
        <v>37</v>
      </c>
      <c r="B39" s="13">
        <v>1.0097087378640776E-2</v>
      </c>
      <c r="C39" s="12">
        <v>0.6</v>
      </c>
      <c r="D39">
        <f t="shared" si="0"/>
        <v>38</v>
      </c>
      <c r="F39">
        <f t="shared" si="1"/>
        <v>0.1310344827586207</v>
      </c>
    </row>
    <row r="40" spans="1:6" x14ac:dyDescent="0.35">
      <c r="A40" s="12" t="s">
        <v>41</v>
      </c>
      <c r="B40" s="13">
        <v>1.0198878123406425E-2</v>
      </c>
      <c r="C40" s="12">
        <v>0.6</v>
      </c>
      <c r="D40">
        <f t="shared" si="0"/>
        <v>39</v>
      </c>
      <c r="F40">
        <f t="shared" si="1"/>
        <v>0.13448275862068965</v>
      </c>
    </row>
    <row r="41" spans="1:6" x14ac:dyDescent="0.35">
      <c r="A41" s="12" t="s">
        <v>68</v>
      </c>
      <c r="B41" s="13">
        <v>1.025183864497437E-2</v>
      </c>
      <c r="C41" s="12">
        <v>1.4</v>
      </c>
      <c r="D41">
        <f t="shared" si="0"/>
        <v>40</v>
      </c>
      <c r="F41">
        <f t="shared" si="1"/>
        <v>0.13793103448275862</v>
      </c>
    </row>
    <row r="42" spans="1:6" x14ac:dyDescent="0.35">
      <c r="A42" s="12" t="s">
        <v>109</v>
      </c>
      <c r="B42" s="13">
        <v>1.0252204223908139E-2</v>
      </c>
      <c r="C42" s="12">
        <v>2.7</v>
      </c>
      <c r="D42">
        <f t="shared" si="0"/>
        <v>41</v>
      </c>
      <c r="F42">
        <f t="shared" si="1"/>
        <v>0.14137931034482759</v>
      </c>
    </row>
    <row r="43" spans="1:6" x14ac:dyDescent="0.35">
      <c r="A43" s="12" t="s">
        <v>204</v>
      </c>
      <c r="B43" s="13">
        <v>1.0625000000000001E-2</v>
      </c>
      <c r="C43" s="12">
        <v>0.2</v>
      </c>
      <c r="D43">
        <f t="shared" si="0"/>
        <v>42</v>
      </c>
      <c r="F43">
        <f t="shared" si="1"/>
        <v>0.14482758620689656</v>
      </c>
    </row>
    <row r="44" spans="1:6" x14ac:dyDescent="0.35">
      <c r="A44" s="12" t="s">
        <v>55</v>
      </c>
      <c r="B44" s="13">
        <v>1.0638297872340425E-2</v>
      </c>
      <c r="C44" s="12">
        <v>3.4</v>
      </c>
      <c r="D44">
        <f t="shared" si="0"/>
        <v>43</v>
      </c>
      <c r="F44">
        <f t="shared" si="1"/>
        <v>0.14827586206896551</v>
      </c>
    </row>
    <row r="45" spans="1:6" x14ac:dyDescent="0.35">
      <c r="A45" s="12" t="s">
        <v>167</v>
      </c>
      <c r="B45" s="13">
        <v>1.0647010647010647E-2</v>
      </c>
      <c r="C45" s="12">
        <v>1.5</v>
      </c>
      <c r="D45">
        <f t="shared" si="0"/>
        <v>44</v>
      </c>
      <c r="F45">
        <f t="shared" si="1"/>
        <v>0.15172413793103448</v>
      </c>
    </row>
    <row r="46" spans="1:6" x14ac:dyDescent="0.35">
      <c r="A46" s="12" t="s">
        <v>176</v>
      </c>
      <c r="B46" s="13">
        <v>1.0726573568103623E-2</v>
      </c>
      <c r="C46" s="12">
        <v>1.2</v>
      </c>
      <c r="D46">
        <f t="shared" si="0"/>
        <v>45</v>
      </c>
      <c r="F46">
        <f t="shared" si="1"/>
        <v>0.15517241379310345</v>
      </c>
    </row>
    <row r="47" spans="1:6" x14ac:dyDescent="0.35">
      <c r="A47" s="12" t="s">
        <v>59</v>
      </c>
      <c r="B47" s="13">
        <v>1.0734287492221531E-2</v>
      </c>
      <c r="C47" s="12">
        <v>2.5</v>
      </c>
      <c r="D47">
        <f t="shared" si="0"/>
        <v>46</v>
      </c>
      <c r="F47">
        <f t="shared" si="1"/>
        <v>0.15862068965517243</v>
      </c>
    </row>
    <row r="48" spans="1:6" x14ac:dyDescent="0.35">
      <c r="A48" s="12" t="s">
        <v>183</v>
      </c>
      <c r="B48" s="13">
        <v>1.0738255033557046E-2</v>
      </c>
      <c r="C48" s="12">
        <v>1</v>
      </c>
      <c r="D48">
        <f t="shared" si="0"/>
        <v>47</v>
      </c>
      <c r="F48">
        <f t="shared" si="1"/>
        <v>0.16206896551724137</v>
      </c>
    </row>
    <row r="49" spans="1:6" x14ac:dyDescent="0.35">
      <c r="A49" s="12" t="s">
        <v>162</v>
      </c>
      <c r="B49" s="13">
        <v>1.0846560846560847E-2</v>
      </c>
      <c r="C49" s="12">
        <v>2.1</v>
      </c>
      <c r="D49">
        <f t="shared" si="0"/>
        <v>48</v>
      </c>
      <c r="F49">
        <f t="shared" si="1"/>
        <v>0.16551724137931034</v>
      </c>
    </row>
    <row r="50" spans="1:6" x14ac:dyDescent="0.35">
      <c r="A50" s="12" t="s">
        <v>71</v>
      </c>
      <c r="B50" s="13">
        <v>1.0890454836643177E-2</v>
      </c>
      <c r="C50" s="12">
        <v>1</v>
      </c>
      <c r="D50">
        <f t="shared" si="0"/>
        <v>49</v>
      </c>
      <c r="F50">
        <f t="shared" si="1"/>
        <v>0.16896551724137931</v>
      </c>
    </row>
    <row r="51" spans="1:6" x14ac:dyDescent="0.35">
      <c r="A51" s="12" t="s">
        <v>36</v>
      </c>
      <c r="B51" s="13">
        <v>1.0971786833855799E-2</v>
      </c>
      <c r="C51" s="12">
        <v>1.5</v>
      </c>
      <c r="D51">
        <f t="shared" si="0"/>
        <v>50</v>
      </c>
      <c r="F51">
        <f t="shared" si="1"/>
        <v>0.17241379310344829</v>
      </c>
    </row>
    <row r="52" spans="1:6" x14ac:dyDescent="0.35">
      <c r="A52" s="12" t="s">
        <v>64</v>
      </c>
      <c r="B52" s="13">
        <v>1.1229314420803783E-2</v>
      </c>
      <c r="C52" s="12">
        <v>0.4</v>
      </c>
      <c r="D52">
        <f t="shared" si="0"/>
        <v>51</v>
      </c>
      <c r="F52">
        <f t="shared" si="1"/>
        <v>0.17586206896551723</v>
      </c>
    </row>
    <row r="53" spans="1:6" x14ac:dyDescent="0.35">
      <c r="A53" s="12" t="s">
        <v>17</v>
      </c>
      <c r="B53" s="13">
        <v>1.1235955056179775E-2</v>
      </c>
      <c r="C53" s="12">
        <v>0.1</v>
      </c>
      <c r="D53">
        <f t="shared" si="0"/>
        <v>52</v>
      </c>
      <c r="F53">
        <f t="shared" si="1"/>
        <v>0.1793103448275862</v>
      </c>
    </row>
    <row r="54" spans="1:6" x14ac:dyDescent="0.35">
      <c r="A54" s="12" t="s">
        <v>300</v>
      </c>
      <c r="B54" s="13">
        <v>1.125577488450231E-2</v>
      </c>
      <c r="C54" s="12">
        <v>3.4</v>
      </c>
      <c r="D54">
        <f t="shared" si="0"/>
        <v>53</v>
      </c>
      <c r="F54">
        <f t="shared" si="1"/>
        <v>0.18275862068965518</v>
      </c>
    </row>
    <row r="55" spans="1:6" x14ac:dyDescent="0.35">
      <c r="A55" s="12" t="s">
        <v>19</v>
      </c>
      <c r="B55" s="13">
        <v>1.129677571193222E-2</v>
      </c>
      <c r="C55" s="12">
        <v>1.2</v>
      </c>
      <c r="D55">
        <f t="shared" si="0"/>
        <v>54</v>
      </c>
      <c r="F55">
        <f t="shared" si="1"/>
        <v>0.18620689655172415</v>
      </c>
    </row>
    <row r="56" spans="1:6" x14ac:dyDescent="0.35">
      <c r="A56" s="12" t="s">
        <v>82</v>
      </c>
      <c r="B56" s="13">
        <v>1.1525629360024265E-2</v>
      </c>
      <c r="C56" s="12">
        <v>0.8</v>
      </c>
      <c r="D56">
        <f t="shared" si="0"/>
        <v>55</v>
      </c>
      <c r="F56">
        <f t="shared" si="1"/>
        <v>0.18965517241379309</v>
      </c>
    </row>
    <row r="57" spans="1:6" x14ac:dyDescent="0.35">
      <c r="A57" s="12" t="s">
        <v>213</v>
      </c>
      <c r="B57" s="13">
        <v>1.1540526033279656E-2</v>
      </c>
      <c r="C57" s="12">
        <v>3.5</v>
      </c>
      <c r="D57">
        <f t="shared" si="0"/>
        <v>56</v>
      </c>
      <c r="F57">
        <f t="shared" si="1"/>
        <v>0.19310344827586207</v>
      </c>
    </row>
    <row r="58" spans="1:6" x14ac:dyDescent="0.35">
      <c r="A58" s="12" t="s">
        <v>70</v>
      </c>
      <c r="B58" s="13">
        <v>1.1580381471389645E-2</v>
      </c>
      <c r="C58" s="12">
        <v>1</v>
      </c>
      <c r="D58">
        <f t="shared" si="0"/>
        <v>57</v>
      </c>
      <c r="F58">
        <f t="shared" si="1"/>
        <v>0.19655172413793104</v>
      </c>
    </row>
    <row r="59" spans="1:6" x14ac:dyDescent="0.35">
      <c r="A59" s="12" t="s">
        <v>77</v>
      </c>
      <c r="B59" s="13">
        <v>1.1632341723874905E-2</v>
      </c>
      <c r="C59" s="12">
        <v>2.2000000000000002</v>
      </c>
      <c r="D59">
        <f t="shared" si="0"/>
        <v>58</v>
      </c>
      <c r="F59">
        <f t="shared" si="1"/>
        <v>0.2</v>
      </c>
    </row>
    <row r="60" spans="1:6" x14ac:dyDescent="0.35">
      <c r="A60" s="12" t="s">
        <v>301</v>
      </c>
      <c r="B60" s="13">
        <v>1.1692036179130819E-2</v>
      </c>
      <c r="C60" s="12">
        <v>3.3</v>
      </c>
      <c r="D60">
        <f t="shared" si="0"/>
        <v>59</v>
      </c>
      <c r="F60">
        <f t="shared" si="1"/>
        <v>0.20344827586206896</v>
      </c>
    </row>
    <row r="61" spans="1:6" x14ac:dyDescent="0.35">
      <c r="A61" s="12" t="s">
        <v>185</v>
      </c>
      <c r="B61" s="13">
        <v>1.1992368492777324E-2</v>
      </c>
      <c r="C61" s="12">
        <v>1.2</v>
      </c>
      <c r="D61">
        <f t="shared" si="0"/>
        <v>60</v>
      </c>
      <c r="F61">
        <f t="shared" si="1"/>
        <v>0.20689655172413793</v>
      </c>
    </row>
    <row r="62" spans="1:6" x14ac:dyDescent="0.35">
      <c r="A62" s="12" t="s">
        <v>131</v>
      </c>
      <c r="B62" s="13">
        <v>1.2050103060091962E-2</v>
      </c>
      <c r="C62" s="12">
        <v>1.2</v>
      </c>
      <c r="D62">
        <f t="shared" si="0"/>
        <v>61</v>
      </c>
      <c r="F62">
        <f t="shared" si="1"/>
        <v>0.2103448275862069</v>
      </c>
    </row>
    <row r="63" spans="1:6" x14ac:dyDescent="0.35">
      <c r="A63" s="12" t="s">
        <v>153</v>
      </c>
      <c r="B63" s="13">
        <v>1.2075471698113207E-2</v>
      </c>
      <c r="C63" s="12">
        <v>1.1000000000000001</v>
      </c>
      <c r="D63">
        <f t="shared" si="0"/>
        <v>62</v>
      </c>
      <c r="F63">
        <f t="shared" si="1"/>
        <v>0.21379310344827587</v>
      </c>
    </row>
    <row r="64" spans="1:6" x14ac:dyDescent="0.35">
      <c r="A64" s="12" t="s">
        <v>110</v>
      </c>
      <c r="B64" s="13">
        <v>1.2105490704712495E-2</v>
      </c>
      <c r="C64" s="12">
        <v>0.9</v>
      </c>
      <c r="D64">
        <f t="shared" si="0"/>
        <v>63</v>
      </c>
      <c r="F64">
        <f t="shared" si="1"/>
        <v>0.21724137931034482</v>
      </c>
    </row>
    <row r="65" spans="1:6" x14ac:dyDescent="0.35">
      <c r="A65" s="12" t="s">
        <v>125</v>
      </c>
      <c r="B65" s="13">
        <v>1.2251795521757499E-2</v>
      </c>
      <c r="C65" s="12">
        <v>2.4</v>
      </c>
      <c r="D65">
        <f t="shared" si="0"/>
        <v>64</v>
      </c>
      <c r="F65">
        <f t="shared" si="1"/>
        <v>0.22068965517241379</v>
      </c>
    </row>
    <row r="66" spans="1:6" x14ac:dyDescent="0.35">
      <c r="A66" s="12" t="s">
        <v>83</v>
      </c>
      <c r="B66" s="13">
        <v>1.2304779933743492E-2</v>
      </c>
      <c r="C66" s="12">
        <v>1</v>
      </c>
      <c r="D66">
        <f t="shared" ref="D66:D129" si="2">RANK(B66,$B$2:$B$291,1)</f>
        <v>65</v>
      </c>
      <c r="F66">
        <f t="shared" si="1"/>
        <v>0.22413793103448276</v>
      </c>
    </row>
    <row r="67" spans="1:6" x14ac:dyDescent="0.35">
      <c r="A67" s="12" t="s">
        <v>243</v>
      </c>
      <c r="B67" s="13">
        <v>1.2311901504787962E-2</v>
      </c>
      <c r="C67" s="12">
        <v>0.9</v>
      </c>
      <c r="D67">
        <f t="shared" si="2"/>
        <v>66</v>
      </c>
      <c r="F67">
        <f t="shared" ref="F67:F130" si="3">D67/290</f>
        <v>0.22758620689655173</v>
      </c>
    </row>
    <row r="68" spans="1:6" x14ac:dyDescent="0.35">
      <c r="A68" s="12" t="s">
        <v>160</v>
      </c>
      <c r="B68" s="13">
        <v>1.2687427912341407E-2</v>
      </c>
      <c r="C68" s="12">
        <v>2.2999999999999998</v>
      </c>
      <c r="D68">
        <f t="shared" si="2"/>
        <v>67</v>
      </c>
      <c r="F68">
        <f t="shared" si="3"/>
        <v>0.23103448275862068</v>
      </c>
    </row>
    <row r="69" spans="1:6" x14ac:dyDescent="0.35">
      <c r="A69" s="12" t="s">
        <v>103</v>
      </c>
      <c r="B69" s="13">
        <v>1.2713722051731697E-2</v>
      </c>
      <c r="C69" s="12">
        <v>2.1</v>
      </c>
      <c r="D69">
        <f t="shared" si="2"/>
        <v>68</v>
      </c>
      <c r="F69">
        <f t="shared" si="3"/>
        <v>0.23448275862068965</v>
      </c>
    </row>
    <row r="70" spans="1:6" x14ac:dyDescent="0.35">
      <c r="A70" s="12" t="s">
        <v>23</v>
      </c>
      <c r="B70" s="13">
        <v>1.2876349176292368E-2</v>
      </c>
      <c r="C70" s="12">
        <v>2.4</v>
      </c>
      <c r="D70">
        <f t="shared" si="2"/>
        <v>69</v>
      </c>
      <c r="F70">
        <f t="shared" si="3"/>
        <v>0.23793103448275862</v>
      </c>
    </row>
    <row r="71" spans="1:6" x14ac:dyDescent="0.35">
      <c r="A71" s="12" t="s">
        <v>118</v>
      </c>
      <c r="B71" s="13">
        <v>1.2930177043962602E-2</v>
      </c>
      <c r="C71" s="12">
        <v>1.5</v>
      </c>
      <c r="D71">
        <f t="shared" si="2"/>
        <v>70</v>
      </c>
      <c r="F71">
        <f t="shared" si="3"/>
        <v>0.2413793103448276</v>
      </c>
    </row>
    <row r="72" spans="1:6" x14ac:dyDescent="0.35">
      <c r="A72" s="12" t="s">
        <v>100</v>
      </c>
      <c r="B72" s="13">
        <v>1.3009210901148989E-2</v>
      </c>
      <c r="C72" s="12">
        <v>4.9000000000000004</v>
      </c>
      <c r="D72">
        <f t="shared" si="2"/>
        <v>71</v>
      </c>
      <c r="F72">
        <f t="shared" si="3"/>
        <v>0.24482758620689654</v>
      </c>
    </row>
    <row r="73" spans="1:6" x14ac:dyDescent="0.35">
      <c r="A73" s="12" t="s">
        <v>197</v>
      </c>
      <c r="B73" s="13">
        <v>1.335232330425494E-2</v>
      </c>
      <c r="C73" s="12">
        <v>1.5</v>
      </c>
      <c r="D73">
        <f t="shared" si="2"/>
        <v>72</v>
      </c>
      <c r="F73">
        <f t="shared" si="3"/>
        <v>0.24827586206896551</v>
      </c>
    </row>
    <row r="74" spans="1:6" x14ac:dyDescent="0.35">
      <c r="A74" s="12" t="s">
        <v>187</v>
      </c>
      <c r="B74" s="13">
        <v>1.3485477178423237E-2</v>
      </c>
      <c r="C74" s="12">
        <v>1.2</v>
      </c>
      <c r="D74">
        <f t="shared" si="2"/>
        <v>73</v>
      </c>
      <c r="F74">
        <f t="shared" si="3"/>
        <v>0.25172413793103449</v>
      </c>
    </row>
    <row r="75" spans="1:6" x14ac:dyDescent="0.35">
      <c r="A75" s="12" t="s">
        <v>275</v>
      </c>
      <c r="B75" s="13">
        <v>1.3603855721393035E-2</v>
      </c>
      <c r="C75" s="12">
        <v>13.1</v>
      </c>
      <c r="D75">
        <f t="shared" si="2"/>
        <v>74</v>
      </c>
      <c r="F75">
        <f t="shared" si="3"/>
        <v>0.25517241379310346</v>
      </c>
    </row>
    <row r="76" spans="1:6" x14ac:dyDescent="0.35">
      <c r="A76" s="12" t="s">
        <v>287</v>
      </c>
      <c r="B76" s="13">
        <v>1.368791552600704E-2</v>
      </c>
      <c r="C76" s="12">
        <v>1.9</v>
      </c>
      <c r="D76">
        <f t="shared" si="2"/>
        <v>75</v>
      </c>
      <c r="F76">
        <f t="shared" si="3"/>
        <v>0.25862068965517243</v>
      </c>
    </row>
    <row r="77" spans="1:6" x14ac:dyDescent="0.35">
      <c r="A77" s="12" t="s">
        <v>172</v>
      </c>
      <c r="B77" s="13">
        <v>1.3829787234042552E-2</v>
      </c>
      <c r="C77" s="12">
        <v>0.6</v>
      </c>
      <c r="D77">
        <f t="shared" si="2"/>
        <v>76</v>
      </c>
      <c r="F77">
        <f t="shared" si="3"/>
        <v>0.2620689655172414</v>
      </c>
    </row>
    <row r="78" spans="1:6" x14ac:dyDescent="0.35">
      <c r="A78" s="12" t="s">
        <v>207</v>
      </c>
      <c r="B78" s="13">
        <v>1.3838078574836965E-2</v>
      </c>
      <c r="C78" s="12">
        <v>2.6</v>
      </c>
      <c r="D78">
        <f t="shared" si="2"/>
        <v>77</v>
      </c>
      <c r="F78">
        <f t="shared" si="3"/>
        <v>0.26551724137931032</v>
      </c>
    </row>
    <row r="79" spans="1:6" x14ac:dyDescent="0.35">
      <c r="A79" s="12" t="s">
        <v>94</v>
      </c>
      <c r="B79" s="13">
        <v>1.3862148633038121E-2</v>
      </c>
      <c r="C79" s="12">
        <v>0.9</v>
      </c>
      <c r="D79">
        <f t="shared" si="2"/>
        <v>78</v>
      </c>
      <c r="F79">
        <f t="shared" si="3"/>
        <v>0.26896551724137929</v>
      </c>
    </row>
    <row r="80" spans="1:6" x14ac:dyDescent="0.35">
      <c r="A80" s="12" t="s">
        <v>108</v>
      </c>
      <c r="B80" s="13">
        <v>1.388567461235825E-2</v>
      </c>
      <c r="C80" s="12">
        <v>2.2999999999999998</v>
      </c>
      <c r="D80">
        <f t="shared" si="2"/>
        <v>79</v>
      </c>
      <c r="F80">
        <f t="shared" si="3"/>
        <v>0.27241379310344827</v>
      </c>
    </row>
    <row r="81" spans="1:6" x14ac:dyDescent="0.35">
      <c r="A81" s="12" t="s">
        <v>291</v>
      </c>
      <c r="B81" s="13">
        <v>1.3959390862944163E-2</v>
      </c>
      <c r="C81" s="12">
        <v>2.9</v>
      </c>
      <c r="D81">
        <f t="shared" si="2"/>
        <v>80</v>
      </c>
      <c r="F81">
        <f t="shared" si="3"/>
        <v>0.27586206896551724</v>
      </c>
    </row>
    <row r="82" spans="1:6" x14ac:dyDescent="0.35">
      <c r="A82" s="12" t="s">
        <v>248</v>
      </c>
      <c r="B82" s="13">
        <v>1.3975467524633018E-2</v>
      </c>
      <c r="C82" s="12">
        <v>2.7</v>
      </c>
      <c r="D82">
        <f t="shared" si="2"/>
        <v>81</v>
      </c>
      <c r="F82">
        <f t="shared" si="3"/>
        <v>0.27931034482758621</v>
      </c>
    </row>
    <row r="83" spans="1:6" x14ac:dyDescent="0.35">
      <c r="A83" s="12" t="s">
        <v>129</v>
      </c>
      <c r="B83" s="13">
        <v>1.4035087719298246E-2</v>
      </c>
      <c r="C83" s="12">
        <v>3.8</v>
      </c>
      <c r="D83">
        <f t="shared" si="2"/>
        <v>82</v>
      </c>
      <c r="F83">
        <f t="shared" si="3"/>
        <v>0.28275862068965518</v>
      </c>
    </row>
    <row r="84" spans="1:6" x14ac:dyDescent="0.35">
      <c r="A84" s="12" t="s">
        <v>310</v>
      </c>
      <c r="B84" s="13">
        <v>1.4247846255798542E-2</v>
      </c>
      <c r="C84" s="12">
        <v>1.5</v>
      </c>
      <c r="D84">
        <f t="shared" si="2"/>
        <v>83</v>
      </c>
      <c r="F84">
        <f t="shared" si="3"/>
        <v>0.28620689655172415</v>
      </c>
    </row>
    <row r="85" spans="1:6" x14ac:dyDescent="0.35">
      <c r="A85" s="12" t="s">
        <v>186</v>
      </c>
      <c r="B85" s="13">
        <v>1.4260249554367201E-2</v>
      </c>
      <c r="C85" s="12">
        <v>1.6</v>
      </c>
      <c r="D85">
        <f t="shared" si="2"/>
        <v>84</v>
      </c>
      <c r="F85">
        <f t="shared" si="3"/>
        <v>0.28965517241379313</v>
      </c>
    </row>
    <row r="86" spans="1:6" x14ac:dyDescent="0.35">
      <c r="A86" s="12" t="s">
        <v>95</v>
      </c>
      <c r="B86" s="13">
        <v>1.450992004737933E-2</v>
      </c>
      <c r="C86" s="12">
        <v>0.9</v>
      </c>
      <c r="D86">
        <f t="shared" si="2"/>
        <v>85</v>
      </c>
      <c r="F86">
        <f t="shared" si="3"/>
        <v>0.29310344827586204</v>
      </c>
    </row>
    <row r="87" spans="1:6" x14ac:dyDescent="0.35">
      <c r="A87" s="12" t="s">
        <v>177</v>
      </c>
      <c r="B87" s="13">
        <v>1.4517506404782237E-2</v>
      </c>
      <c r="C87" s="12">
        <v>3.4</v>
      </c>
      <c r="D87">
        <f t="shared" si="2"/>
        <v>86</v>
      </c>
      <c r="F87">
        <f t="shared" si="3"/>
        <v>0.29655172413793102</v>
      </c>
    </row>
    <row r="88" spans="1:6" x14ac:dyDescent="0.35">
      <c r="A88" s="12" t="s">
        <v>319</v>
      </c>
      <c r="B88" s="13">
        <v>1.4531043593130779E-2</v>
      </c>
      <c r="C88" s="12">
        <v>2.2999999999999998</v>
      </c>
      <c r="D88">
        <f t="shared" si="2"/>
        <v>87</v>
      </c>
      <c r="F88">
        <f t="shared" si="3"/>
        <v>0.3</v>
      </c>
    </row>
    <row r="89" spans="1:6" x14ac:dyDescent="0.35">
      <c r="A89" s="12" t="s">
        <v>200</v>
      </c>
      <c r="B89" s="13">
        <v>1.4621913580246913E-2</v>
      </c>
      <c r="C89" s="12">
        <v>13.6</v>
      </c>
      <c r="D89">
        <f t="shared" si="2"/>
        <v>88</v>
      </c>
      <c r="F89">
        <f t="shared" si="3"/>
        <v>0.30344827586206896</v>
      </c>
    </row>
    <row r="90" spans="1:6" x14ac:dyDescent="0.35">
      <c r="A90" s="12" t="s">
        <v>65</v>
      </c>
      <c r="B90" s="13">
        <v>1.4669926650366748E-2</v>
      </c>
      <c r="C90" s="12">
        <v>0.5</v>
      </c>
      <c r="D90">
        <f t="shared" si="2"/>
        <v>89</v>
      </c>
      <c r="F90">
        <f t="shared" si="3"/>
        <v>0.30689655172413793</v>
      </c>
    </row>
    <row r="91" spans="1:6" x14ac:dyDescent="0.35">
      <c r="A91" s="12" t="s">
        <v>27</v>
      </c>
      <c r="B91" s="13">
        <v>1.4683847767455798E-2</v>
      </c>
      <c r="C91" s="12">
        <v>1</v>
      </c>
      <c r="D91">
        <f t="shared" si="2"/>
        <v>90</v>
      </c>
      <c r="F91">
        <f t="shared" si="3"/>
        <v>0.31034482758620691</v>
      </c>
    </row>
    <row r="92" spans="1:6" x14ac:dyDescent="0.35">
      <c r="A92" s="12" t="s">
        <v>303</v>
      </c>
      <c r="B92" s="13">
        <v>1.4725719424460432E-2</v>
      </c>
      <c r="C92" s="12">
        <v>2</v>
      </c>
      <c r="D92">
        <f t="shared" si="2"/>
        <v>91</v>
      </c>
      <c r="F92">
        <f t="shared" si="3"/>
        <v>0.31379310344827588</v>
      </c>
    </row>
    <row r="93" spans="1:6" x14ac:dyDescent="0.35">
      <c r="A93" s="12" t="s">
        <v>127</v>
      </c>
      <c r="B93" s="13">
        <v>1.4790996784565916E-2</v>
      </c>
      <c r="C93" s="12">
        <v>0.4</v>
      </c>
      <c r="D93">
        <f t="shared" si="2"/>
        <v>92</v>
      </c>
      <c r="F93">
        <f t="shared" si="3"/>
        <v>0.31724137931034485</v>
      </c>
    </row>
    <row r="94" spans="1:6" x14ac:dyDescent="0.35">
      <c r="A94" s="12" t="s">
        <v>205</v>
      </c>
      <c r="B94" s="13">
        <v>1.4988859631355074E-2</v>
      </c>
      <c r="C94" s="12">
        <v>9.4</v>
      </c>
      <c r="D94">
        <f t="shared" si="2"/>
        <v>93</v>
      </c>
      <c r="F94">
        <f t="shared" si="3"/>
        <v>0.32068965517241377</v>
      </c>
    </row>
    <row r="95" spans="1:6" x14ac:dyDescent="0.35">
      <c r="A95" s="12" t="s">
        <v>230</v>
      </c>
      <c r="B95" s="13">
        <v>1.4992245390315354E-2</v>
      </c>
      <c r="C95" s="12">
        <v>5.4</v>
      </c>
      <c r="D95">
        <f t="shared" si="2"/>
        <v>94</v>
      </c>
      <c r="F95">
        <f t="shared" si="3"/>
        <v>0.32413793103448274</v>
      </c>
    </row>
    <row r="96" spans="1:6" x14ac:dyDescent="0.35">
      <c r="A96" s="12" t="s">
        <v>74</v>
      </c>
      <c r="B96" s="13">
        <v>1.5140140140140141E-2</v>
      </c>
      <c r="C96" s="12">
        <v>4.5999999999999996</v>
      </c>
      <c r="D96">
        <f t="shared" si="2"/>
        <v>95</v>
      </c>
      <c r="F96">
        <f t="shared" si="3"/>
        <v>0.32758620689655171</v>
      </c>
    </row>
    <row r="97" spans="1:6" x14ac:dyDescent="0.35">
      <c r="A97" s="12" t="s">
        <v>124</v>
      </c>
      <c r="B97" s="13">
        <v>1.5208354456047856E-2</v>
      </c>
      <c r="C97" s="12">
        <v>9.3000000000000007</v>
      </c>
      <c r="D97">
        <f t="shared" si="2"/>
        <v>96</v>
      </c>
      <c r="F97">
        <f t="shared" si="3"/>
        <v>0.33103448275862069</v>
      </c>
    </row>
    <row r="98" spans="1:6" x14ac:dyDescent="0.35">
      <c r="A98" s="12" t="s">
        <v>69</v>
      </c>
      <c r="B98" s="13">
        <v>1.5269506794930525E-2</v>
      </c>
      <c r="C98" s="12">
        <v>4.7</v>
      </c>
      <c r="D98">
        <f t="shared" si="2"/>
        <v>97</v>
      </c>
      <c r="F98">
        <f t="shared" si="3"/>
        <v>0.33448275862068966</v>
      </c>
    </row>
    <row r="99" spans="1:6" x14ac:dyDescent="0.35">
      <c r="A99" s="12" t="s">
        <v>33</v>
      </c>
      <c r="B99" s="13">
        <v>1.5286270150083379E-2</v>
      </c>
      <c r="C99" s="12">
        <v>1.2</v>
      </c>
      <c r="D99">
        <f t="shared" si="2"/>
        <v>98</v>
      </c>
      <c r="F99">
        <f t="shared" si="3"/>
        <v>0.33793103448275863</v>
      </c>
    </row>
    <row r="100" spans="1:6" x14ac:dyDescent="0.35">
      <c r="A100" s="12" t="s">
        <v>158</v>
      </c>
      <c r="B100" s="13">
        <v>1.5292897874546397E-2</v>
      </c>
      <c r="C100" s="12">
        <v>2.7</v>
      </c>
      <c r="D100">
        <f t="shared" si="2"/>
        <v>99</v>
      </c>
      <c r="F100">
        <f t="shared" si="3"/>
        <v>0.3413793103448276</v>
      </c>
    </row>
    <row r="101" spans="1:6" x14ac:dyDescent="0.35">
      <c r="A101" s="12" t="s">
        <v>79</v>
      </c>
      <c r="B101" s="13">
        <v>1.532567049808429E-2</v>
      </c>
      <c r="C101" s="12">
        <v>1.2</v>
      </c>
      <c r="D101">
        <f t="shared" si="2"/>
        <v>100</v>
      </c>
      <c r="F101">
        <f t="shared" si="3"/>
        <v>0.34482758620689657</v>
      </c>
    </row>
    <row r="102" spans="1:6" x14ac:dyDescent="0.35">
      <c r="A102" s="12" t="s">
        <v>151</v>
      </c>
      <c r="B102" s="13">
        <v>1.5390252839868083E-2</v>
      </c>
      <c r="C102" s="12">
        <v>1.2</v>
      </c>
      <c r="D102">
        <f t="shared" si="2"/>
        <v>101</v>
      </c>
      <c r="F102">
        <f t="shared" si="3"/>
        <v>0.34827586206896549</v>
      </c>
    </row>
    <row r="103" spans="1:6" x14ac:dyDescent="0.35">
      <c r="A103" s="12" t="s">
        <v>105</v>
      </c>
      <c r="B103" s="13">
        <v>1.5401540154015401E-2</v>
      </c>
      <c r="C103" s="12">
        <v>4.9000000000000004</v>
      </c>
      <c r="D103">
        <f t="shared" si="2"/>
        <v>102</v>
      </c>
      <c r="F103">
        <f t="shared" si="3"/>
        <v>0.35172413793103446</v>
      </c>
    </row>
    <row r="104" spans="1:6" x14ac:dyDescent="0.35">
      <c r="A104" s="12" t="s">
        <v>233</v>
      </c>
      <c r="B104" s="13">
        <v>1.5405046480743692E-2</v>
      </c>
      <c r="C104" s="12">
        <v>1.3</v>
      </c>
      <c r="D104">
        <f t="shared" si="2"/>
        <v>103</v>
      </c>
      <c r="F104">
        <f t="shared" si="3"/>
        <v>0.35517241379310344</v>
      </c>
    </row>
    <row r="105" spans="1:6" x14ac:dyDescent="0.35">
      <c r="A105" s="12" t="s">
        <v>209</v>
      </c>
      <c r="B105" s="13">
        <v>1.5502082369273484E-2</v>
      </c>
      <c r="C105" s="12">
        <v>0.8</v>
      </c>
      <c r="D105">
        <f t="shared" si="2"/>
        <v>104</v>
      </c>
      <c r="F105">
        <f t="shared" si="3"/>
        <v>0.35862068965517241</v>
      </c>
    </row>
    <row r="106" spans="1:6" x14ac:dyDescent="0.35">
      <c r="A106" s="12" t="s">
        <v>60</v>
      </c>
      <c r="B106" s="13">
        <v>1.5503875968992248E-2</v>
      </c>
      <c r="C106" s="12">
        <v>0.9</v>
      </c>
      <c r="D106">
        <f t="shared" si="2"/>
        <v>105</v>
      </c>
      <c r="F106">
        <f t="shared" si="3"/>
        <v>0.36206896551724138</v>
      </c>
    </row>
    <row r="107" spans="1:6" x14ac:dyDescent="0.35">
      <c r="A107" s="12" t="s">
        <v>169</v>
      </c>
      <c r="B107" s="13">
        <v>1.5538290788013319E-2</v>
      </c>
      <c r="C107" s="12">
        <v>3.2</v>
      </c>
      <c r="D107">
        <f t="shared" si="2"/>
        <v>106</v>
      </c>
      <c r="F107">
        <f t="shared" si="3"/>
        <v>0.36551724137931035</v>
      </c>
    </row>
    <row r="108" spans="1:6" x14ac:dyDescent="0.35">
      <c r="A108" s="12" t="s">
        <v>234</v>
      </c>
      <c r="B108" s="13">
        <v>1.5562617127026807E-2</v>
      </c>
      <c r="C108" s="12">
        <v>8.8000000000000007</v>
      </c>
      <c r="D108">
        <f t="shared" si="2"/>
        <v>107</v>
      </c>
      <c r="F108">
        <f t="shared" si="3"/>
        <v>0.36896551724137933</v>
      </c>
    </row>
    <row r="109" spans="1:6" x14ac:dyDescent="0.35">
      <c r="A109" s="12" t="s">
        <v>140</v>
      </c>
      <c r="B109" s="13">
        <v>1.5618898867629832E-2</v>
      </c>
      <c r="C109" s="12">
        <v>1.4</v>
      </c>
      <c r="D109">
        <f t="shared" si="2"/>
        <v>108</v>
      </c>
      <c r="F109">
        <f t="shared" si="3"/>
        <v>0.3724137931034483</v>
      </c>
    </row>
    <row r="110" spans="1:6" x14ac:dyDescent="0.35">
      <c r="A110" s="12" t="s">
        <v>267</v>
      </c>
      <c r="B110" s="13">
        <v>1.5683478880769916E-2</v>
      </c>
      <c r="C110" s="12">
        <v>2.4</v>
      </c>
      <c r="D110">
        <f t="shared" si="2"/>
        <v>109</v>
      </c>
      <c r="F110">
        <f t="shared" si="3"/>
        <v>0.37586206896551722</v>
      </c>
    </row>
    <row r="111" spans="1:6" x14ac:dyDescent="0.35">
      <c r="A111" s="12" t="s">
        <v>295</v>
      </c>
      <c r="B111" s="13">
        <v>1.5725420484069465E-2</v>
      </c>
      <c r="C111" s="12">
        <v>4.5999999999999996</v>
      </c>
      <c r="D111">
        <f t="shared" si="2"/>
        <v>110</v>
      </c>
      <c r="F111">
        <f t="shared" si="3"/>
        <v>0.37931034482758619</v>
      </c>
    </row>
    <row r="112" spans="1:6" x14ac:dyDescent="0.35">
      <c r="A112" s="12" t="s">
        <v>268</v>
      </c>
      <c r="B112" s="13">
        <v>1.5843857634902411E-2</v>
      </c>
      <c r="C112" s="12">
        <v>1.2</v>
      </c>
      <c r="D112">
        <f t="shared" si="2"/>
        <v>111</v>
      </c>
      <c r="F112">
        <f t="shared" si="3"/>
        <v>0.38275862068965516</v>
      </c>
    </row>
    <row r="113" spans="1:6" x14ac:dyDescent="0.35">
      <c r="A113" s="12" t="s">
        <v>168</v>
      </c>
      <c r="B113" s="13">
        <v>1.5923774717744567E-2</v>
      </c>
      <c r="C113" s="12">
        <v>10.8</v>
      </c>
      <c r="D113">
        <f t="shared" si="2"/>
        <v>112</v>
      </c>
      <c r="F113">
        <f t="shared" si="3"/>
        <v>0.38620689655172413</v>
      </c>
    </row>
    <row r="114" spans="1:6" x14ac:dyDescent="0.35">
      <c r="A114" s="12" t="s">
        <v>225</v>
      </c>
      <c r="B114" s="13">
        <v>1.5978615978615978E-2</v>
      </c>
      <c r="C114" s="12">
        <v>5.2</v>
      </c>
      <c r="D114">
        <f t="shared" si="2"/>
        <v>113</v>
      </c>
      <c r="F114">
        <f t="shared" si="3"/>
        <v>0.3896551724137931</v>
      </c>
    </row>
    <row r="115" spans="1:6" x14ac:dyDescent="0.35">
      <c r="A115" s="12" t="s">
        <v>199</v>
      </c>
      <c r="B115" s="13">
        <v>1.6162157335476383E-2</v>
      </c>
      <c r="C115" s="12">
        <v>10</v>
      </c>
      <c r="D115">
        <f t="shared" si="2"/>
        <v>114</v>
      </c>
      <c r="F115">
        <f t="shared" si="3"/>
        <v>0.39310344827586208</v>
      </c>
    </row>
    <row r="116" spans="1:6" x14ac:dyDescent="0.35">
      <c r="A116" s="12" t="s">
        <v>107</v>
      </c>
      <c r="B116" s="13">
        <v>1.6282512159018821E-2</v>
      </c>
      <c r="C116" s="12">
        <v>3.4</v>
      </c>
      <c r="D116">
        <f t="shared" si="2"/>
        <v>115</v>
      </c>
      <c r="F116">
        <f t="shared" si="3"/>
        <v>0.39655172413793105</v>
      </c>
    </row>
    <row r="117" spans="1:6" x14ac:dyDescent="0.35">
      <c r="A117" s="12" t="s">
        <v>155</v>
      </c>
      <c r="B117" s="13">
        <v>1.6356638871071201E-2</v>
      </c>
      <c r="C117" s="12">
        <v>1.3</v>
      </c>
      <c r="D117">
        <f t="shared" si="2"/>
        <v>116</v>
      </c>
      <c r="F117">
        <f t="shared" si="3"/>
        <v>0.4</v>
      </c>
    </row>
    <row r="118" spans="1:6" x14ac:dyDescent="0.35">
      <c r="A118" s="12" t="s">
        <v>161</v>
      </c>
      <c r="B118" s="13">
        <v>1.6393442622950821E-2</v>
      </c>
      <c r="C118" s="12">
        <v>3.2</v>
      </c>
      <c r="D118">
        <f t="shared" si="2"/>
        <v>117</v>
      </c>
      <c r="F118">
        <f t="shared" si="3"/>
        <v>0.40344827586206894</v>
      </c>
    </row>
    <row r="119" spans="1:6" x14ac:dyDescent="0.35">
      <c r="A119" s="12" t="s">
        <v>106</v>
      </c>
      <c r="B119" s="13">
        <v>1.6496018202502846E-2</v>
      </c>
      <c r="C119" s="12">
        <v>1.1000000000000001</v>
      </c>
      <c r="D119">
        <f t="shared" si="2"/>
        <v>118</v>
      </c>
      <c r="F119">
        <f t="shared" si="3"/>
        <v>0.40689655172413791</v>
      </c>
    </row>
    <row r="120" spans="1:6" x14ac:dyDescent="0.35">
      <c r="A120" s="12" t="s">
        <v>76</v>
      </c>
      <c r="B120" s="13">
        <v>1.6503352243424446E-2</v>
      </c>
      <c r="C120" s="12">
        <v>2.2000000000000002</v>
      </c>
      <c r="D120">
        <f t="shared" si="2"/>
        <v>119</v>
      </c>
      <c r="F120">
        <f t="shared" si="3"/>
        <v>0.41034482758620688</v>
      </c>
    </row>
    <row r="121" spans="1:6" x14ac:dyDescent="0.35">
      <c r="A121" s="12" t="s">
        <v>239</v>
      </c>
      <c r="B121" s="13">
        <v>1.6590134794845206E-2</v>
      </c>
      <c r="C121" s="12">
        <v>9.9</v>
      </c>
      <c r="D121">
        <f t="shared" si="2"/>
        <v>120</v>
      </c>
      <c r="F121">
        <f t="shared" si="3"/>
        <v>0.41379310344827586</v>
      </c>
    </row>
    <row r="122" spans="1:6" x14ac:dyDescent="0.35">
      <c r="A122" s="12" t="s">
        <v>235</v>
      </c>
      <c r="B122" s="13">
        <v>1.6604708798017349E-2</v>
      </c>
      <c r="C122" s="12">
        <v>2.1</v>
      </c>
      <c r="D122">
        <f t="shared" si="2"/>
        <v>121</v>
      </c>
      <c r="F122">
        <f t="shared" si="3"/>
        <v>0.41724137931034483</v>
      </c>
    </row>
    <row r="123" spans="1:6" x14ac:dyDescent="0.35">
      <c r="A123" s="12" t="s">
        <v>214</v>
      </c>
      <c r="B123" s="13">
        <v>1.6670346654890703E-2</v>
      </c>
      <c r="C123" s="12">
        <v>7</v>
      </c>
      <c r="D123">
        <f t="shared" si="2"/>
        <v>122</v>
      </c>
      <c r="F123">
        <f t="shared" si="3"/>
        <v>0.4206896551724138</v>
      </c>
    </row>
    <row r="124" spans="1:6" x14ac:dyDescent="0.35">
      <c r="A124" s="12" t="s">
        <v>201</v>
      </c>
      <c r="B124" s="13">
        <v>1.6716095982744674E-2</v>
      </c>
      <c r="C124" s="12">
        <v>8.3000000000000007</v>
      </c>
      <c r="D124">
        <f t="shared" si="2"/>
        <v>123</v>
      </c>
      <c r="F124">
        <f t="shared" si="3"/>
        <v>0.42413793103448277</v>
      </c>
    </row>
    <row r="125" spans="1:6" x14ac:dyDescent="0.35">
      <c r="A125" s="12" t="s">
        <v>144</v>
      </c>
      <c r="B125" s="13">
        <v>1.6742493175614194E-2</v>
      </c>
      <c r="C125" s="12">
        <v>15.8</v>
      </c>
      <c r="D125">
        <f t="shared" si="2"/>
        <v>124</v>
      </c>
      <c r="F125">
        <f t="shared" si="3"/>
        <v>0.42758620689655175</v>
      </c>
    </row>
    <row r="126" spans="1:6" x14ac:dyDescent="0.35">
      <c r="A126" s="12" t="s">
        <v>121</v>
      </c>
      <c r="B126" s="13">
        <v>1.6764290042415673E-2</v>
      </c>
      <c r="C126" s="12">
        <v>1.6</v>
      </c>
      <c r="D126">
        <f t="shared" si="2"/>
        <v>125</v>
      </c>
      <c r="F126">
        <f t="shared" si="3"/>
        <v>0.43103448275862066</v>
      </c>
    </row>
    <row r="127" spans="1:6" x14ac:dyDescent="0.35">
      <c r="A127" s="12" t="s">
        <v>112</v>
      </c>
      <c r="B127" s="13">
        <v>1.6893595562279373E-2</v>
      </c>
      <c r="C127" s="12">
        <v>1.7</v>
      </c>
      <c r="D127">
        <f t="shared" si="2"/>
        <v>126</v>
      </c>
      <c r="F127">
        <f t="shared" si="3"/>
        <v>0.43448275862068964</v>
      </c>
    </row>
    <row r="128" spans="1:6" x14ac:dyDescent="0.35">
      <c r="A128" s="12" t="s">
        <v>212</v>
      </c>
      <c r="B128" s="13">
        <v>1.6928864569083449E-2</v>
      </c>
      <c r="C128" s="12">
        <v>2.2999999999999998</v>
      </c>
      <c r="D128">
        <f t="shared" si="2"/>
        <v>127</v>
      </c>
      <c r="F128">
        <f t="shared" si="3"/>
        <v>0.43793103448275861</v>
      </c>
    </row>
    <row r="129" spans="1:6" x14ac:dyDescent="0.35">
      <c r="A129" s="12" t="s">
        <v>181</v>
      </c>
      <c r="B129" s="13">
        <v>1.706546275395034E-2</v>
      </c>
      <c r="C129" s="12">
        <v>5.5</v>
      </c>
      <c r="D129">
        <f t="shared" si="2"/>
        <v>128</v>
      </c>
      <c r="F129">
        <f t="shared" si="3"/>
        <v>0.44137931034482758</v>
      </c>
    </row>
    <row r="130" spans="1:6" x14ac:dyDescent="0.35">
      <c r="A130" s="12" t="s">
        <v>277</v>
      </c>
      <c r="B130" s="13">
        <v>1.7091769655535105E-2</v>
      </c>
      <c r="C130" s="12">
        <v>7.5</v>
      </c>
      <c r="D130">
        <f t="shared" ref="D130:D193" si="4">RANK(B130,$B$2:$B$291,1)</f>
        <v>129</v>
      </c>
      <c r="F130">
        <f t="shared" si="3"/>
        <v>0.44482758620689655</v>
      </c>
    </row>
    <row r="131" spans="1:6" x14ac:dyDescent="0.35">
      <c r="A131" s="12" t="s">
        <v>128</v>
      </c>
      <c r="B131" s="13">
        <v>1.7108639863130881E-2</v>
      </c>
      <c r="C131" s="12">
        <v>2.1</v>
      </c>
      <c r="D131">
        <f t="shared" si="4"/>
        <v>130</v>
      </c>
      <c r="F131">
        <f t="shared" ref="F131:F194" si="5">D131/290</f>
        <v>0.44827586206896552</v>
      </c>
    </row>
    <row r="132" spans="1:6" x14ac:dyDescent="0.35">
      <c r="A132" s="12" t="s">
        <v>116</v>
      </c>
      <c r="B132" s="13">
        <v>1.7133956386292833E-2</v>
      </c>
      <c r="C132" s="12">
        <v>1.6</v>
      </c>
      <c r="D132">
        <f t="shared" si="4"/>
        <v>131</v>
      </c>
      <c r="F132">
        <f t="shared" si="5"/>
        <v>0.4517241379310345</v>
      </c>
    </row>
    <row r="133" spans="1:6" x14ac:dyDescent="0.35">
      <c r="A133" s="12" t="s">
        <v>157</v>
      </c>
      <c r="B133" s="13">
        <v>1.7136070580251104E-2</v>
      </c>
      <c r="C133" s="12">
        <v>3.7</v>
      </c>
      <c r="D133">
        <f t="shared" si="4"/>
        <v>132</v>
      </c>
      <c r="F133">
        <f t="shared" si="5"/>
        <v>0.45517241379310347</v>
      </c>
    </row>
    <row r="134" spans="1:6" x14ac:dyDescent="0.35">
      <c r="A134" s="12" t="s">
        <v>165</v>
      </c>
      <c r="B134" s="13">
        <v>1.715658240878417E-2</v>
      </c>
      <c r="C134" s="12">
        <v>4.0999999999999996</v>
      </c>
      <c r="D134">
        <f t="shared" si="4"/>
        <v>133</v>
      </c>
      <c r="F134">
        <f t="shared" si="5"/>
        <v>0.45862068965517239</v>
      </c>
    </row>
    <row r="135" spans="1:6" x14ac:dyDescent="0.35">
      <c r="A135" s="12" t="s">
        <v>166</v>
      </c>
      <c r="B135" s="13">
        <v>1.719369965131658E-2</v>
      </c>
      <c r="C135" s="12">
        <v>3.6</v>
      </c>
      <c r="D135">
        <f t="shared" si="4"/>
        <v>134</v>
      </c>
      <c r="F135">
        <f t="shared" si="5"/>
        <v>0.46206896551724136</v>
      </c>
    </row>
    <row r="136" spans="1:6" x14ac:dyDescent="0.35">
      <c r="A136" s="12" t="s">
        <v>246</v>
      </c>
      <c r="B136" s="13">
        <v>1.7241379310344827E-2</v>
      </c>
      <c r="C136" s="12">
        <v>5.0999999999999996</v>
      </c>
      <c r="D136">
        <f t="shared" si="4"/>
        <v>135</v>
      </c>
      <c r="F136">
        <f t="shared" si="5"/>
        <v>0.46551724137931033</v>
      </c>
    </row>
    <row r="137" spans="1:6" x14ac:dyDescent="0.35">
      <c r="A137" s="12" t="s">
        <v>311</v>
      </c>
      <c r="B137" s="13">
        <v>1.7359709325797335E-2</v>
      </c>
      <c r="C137" s="12">
        <v>2</v>
      </c>
      <c r="D137">
        <f t="shared" si="4"/>
        <v>136</v>
      </c>
      <c r="F137">
        <f t="shared" si="5"/>
        <v>0.4689655172413793</v>
      </c>
    </row>
    <row r="138" spans="1:6" x14ac:dyDescent="0.35">
      <c r="A138" s="12" t="s">
        <v>196</v>
      </c>
      <c r="B138" s="13">
        <v>1.7539451201125742E-2</v>
      </c>
      <c r="C138" s="12">
        <v>8.1</v>
      </c>
      <c r="D138">
        <f t="shared" si="4"/>
        <v>137</v>
      </c>
      <c r="F138">
        <f t="shared" si="5"/>
        <v>0.47241379310344828</v>
      </c>
    </row>
    <row r="139" spans="1:6" x14ac:dyDescent="0.35">
      <c r="A139" s="12" t="s">
        <v>285</v>
      </c>
      <c r="B139" s="13">
        <v>1.7606667057925934E-2</v>
      </c>
      <c r="C139" s="12">
        <v>7.7</v>
      </c>
      <c r="D139">
        <f t="shared" si="4"/>
        <v>138</v>
      </c>
      <c r="F139">
        <f t="shared" si="5"/>
        <v>0.47586206896551725</v>
      </c>
    </row>
    <row r="140" spans="1:6" x14ac:dyDescent="0.35">
      <c r="A140" s="12" t="s">
        <v>269</v>
      </c>
      <c r="B140" s="13">
        <v>1.7663421418636995E-2</v>
      </c>
      <c r="C140" s="12">
        <v>3.2</v>
      </c>
      <c r="D140">
        <f t="shared" si="4"/>
        <v>139</v>
      </c>
      <c r="F140">
        <f t="shared" si="5"/>
        <v>0.47931034482758622</v>
      </c>
    </row>
    <row r="141" spans="1:6" x14ac:dyDescent="0.35">
      <c r="A141" s="12" t="s">
        <v>190</v>
      </c>
      <c r="B141" s="13">
        <v>1.7663722712881188E-2</v>
      </c>
      <c r="C141" s="12">
        <v>10.6</v>
      </c>
      <c r="D141">
        <f t="shared" si="4"/>
        <v>140</v>
      </c>
      <c r="F141">
        <f t="shared" si="5"/>
        <v>0.48275862068965519</v>
      </c>
    </row>
    <row r="142" spans="1:6" x14ac:dyDescent="0.35">
      <c r="A142" s="12" t="s">
        <v>139</v>
      </c>
      <c r="B142" s="13">
        <v>1.7715617715617717E-2</v>
      </c>
      <c r="C142" s="12">
        <v>1.4</v>
      </c>
      <c r="D142">
        <f t="shared" si="4"/>
        <v>141</v>
      </c>
      <c r="F142">
        <f t="shared" si="5"/>
        <v>0.48620689655172411</v>
      </c>
    </row>
    <row r="143" spans="1:6" x14ac:dyDescent="0.35">
      <c r="A143" s="12" t="s">
        <v>203</v>
      </c>
      <c r="B143" s="13">
        <v>1.7757483510908167E-2</v>
      </c>
      <c r="C143" s="12">
        <v>9.3000000000000007</v>
      </c>
      <c r="D143">
        <f t="shared" si="4"/>
        <v>142</v>
      </c>
      <c r="F143">
        <f t="shared" si="5"/>
        <v>0.48965517241379308</v>
      </c>
    </row>
    <row r="144" spans="1:6" x14ac:dyDescent="0.35">
      <c r="A144" s="12" t="s">
        <v>56</v>
      </c>
      <c r="B144" s="13">
        <v>1.7857142857142856E-2</v>
      </c>
      <c r="C144" s="12">
        <v>1</v>
      </c>
      <c r="D144">
        <f t="shared" si="4"/>
        <v>143</v>
      </c>
      <c r="F144">
        <f t="shared" si="5"/>
        <v>0.49310344827586206</v>
      </c>
    </row>
    <row r="145" spans="1:6" x14ac:dyDescent="0.35">
      <c r="A145" s="12" t="s">
        <v>217</v>
      </c>
      <c r="B145" s="13">
        <v>1.7900269924705215E-2</v>
      </c>
      <c r="C145" s="12">
        <v>3.2</v>
      </c>
      <c r="D145">
        <f t="shared" si="4"/>
        <v>144</v>
      </c>
      <c r="F145">
        <f t="shared" si="5"/>
        <v>0.49655172413793103</v>
      </c>
    </row>
    <row r="146" spans="1:6" x14ac:dyDescent="0.35">
      <c r="A146" s="12" t="s">
        <v>210</v>
      </c>
      <c r="B146" s="13">
        <v>1.8032361980227347E-2</v>
      </c>
      <c r="C146" s="12">
        <v>10.7</v>
      </c>
      <c r="D146">
        <f t="shared" si="4"/>
        <v>145</v>
      </c>
      <c r="F146">
        <f t="shared" si="5"/>
        <v>0.5</v>
      </c>
    </row>
    <row r="147" spans="1:6" x14ac:dyDescent="0.35">
      <c r="A147" s="12" t="s">
        <v>180</v>
      </c>
      <c r="B147" s="13">
        <v>1.8052678307191476E-2</v>
      </c>
      <c r="C147" s="12">
        <v>3.2</v>
      </c>
      <c r="D147">
        <f t="shared" si="4"/>
        <v>146</v>
      </c>
      <c r="F147">
        <f t="shared" si="5"/>
        <v>0.50344827586206897</v>
      </c>
    </row>
    <row r="148" spans="1:6" x14ac:dyDescent="0.35">
      <c r="A148" s="12" t="s">
        <v>150</v>
      </c>
      <c r="B148" s="13">
        <v>1.807815324711445E-2</v>
      </c>
      <c r="C148" s="12">
        <v>2.4</v>
      </c>
      <c r="D148">
        <f t="shared" si="4"/>
        <v>147</v>
      </c>
      <c r="F148">
        <f t="shared" si="5"/>
        <v>0.50689655172413794</v>
      </c>
    </row>
    <row r="149" spans="1:6" x14ac:dyDescent="0.35">
      <c r="A149" s="12" t="s">
        <v>122</v>
      </c>
      <c r="B149" s="13">
        <v>1.8238128011011701E-2</v>
      </c>
      <c r="C149" s="12">
        <v>2.1</v>
      </c>
      <c r="D149">
        <f t="shared" si="4"/>
        <v>148</v>
      </c>
      <c r="F149">
        <f t="shared" si="5"/>
        <v>0.51034482758620692</v>
      </c>
    </row>
    <row r="150" spans="1:6" x14ac:dyDescent="0.35">
      <c r="A150" s="12" t="s">
        <v>39</v>
      </c>
      <c r="B150" s="13">
        <v>1.8239492466296591E-2</v>
      </c>
      <c r="C150" s="12">
        <v>2.2999999999999998</v>
      </c>
      <c r="D150">
        <f t="shared" si="4"/>
        <v>149</v>
      </c>
      <c r="F150">
        <f t="shared" si="5"/>
        <v>0.51379310344827589</v>
      </c>
    </row>
    <row r="151" spans="1:6" x14ac:dyDescent="0.35">
      <c r="A151" s="12" t="s">
        <v>50</v>
      </c>
      <c r="B151" s="13">
        <v>1.8244731047499213E-2</v>
      </c>
      <c r="C151" s="12">
        <v>1.7</v>
      </c>
      <c r="D151">
        <f t="shared" si="4"/>
        <v>150</v>
      </c>
      <c r="F151">
        <f t="shared" si="5"/>
        <v>0.51724137931034486</v>
      </c>
    </row>
    <row r="152" spans="1:6" x14ac:dyDescent="0.35">
      <c r="A152" s="12" t="s">
        <v>61</v>
      </c>
      <c r="B152" s="13">
        <v>1.8270401948842874E-2</v>
      </c>
      <c r="C152" s="12">
        <v>1.2</v>
      </c>
      <c r="D152">
        <f t="shared" si="4"/>
        <v>151</v>
      </c>
      <c r="F152">
        <f t="shared" si="5"/>
        <v>0.52068965517241383</v>
      </c>
    </row>
    <row r="153" spans="1:6" x14ac:dyDescent="0.35">
      <c r="A153" s="12" t="s">
        <v>182</v>
      </c>
      <c r="B153" s="13">
        <v>1.834470989761092E-2</v>
      </c>
      <c r="C153" s="12">
        <v>1.9</v>
      </c>
      <c r="D153">
        <f t="shared" si="4"/>
        <v>152</v>
      </c>
      <c r="F153">
        <f t="shared" si="5"/>
        <v>0.52413793103448281</v>
      </c>
    </row>
    <row r="154" spans="1:6" x14ac:dyDescent="0.35">
      <c r="A154" s="12" t="s">
        <v>178</v>
      </c>
      <c r="B154" s="13">
        <v>1.8356948419068892E-2</v>
      </c>
      <c r="C154" s="12">
        <v>10</v>
      </c>
      <c r="D154">
        <f t="shared" si="4"/>
        <v>153</v>
      </c>
      <c r="F154">
        <f t="shared" si="5"/>
        <v>0.52758620689655178</v>
      </c>
    </row>
    <row r="155" spans="1:6" x14ac:dyDescent="0.35">
      <c r="A155" s="12" t="s">
        <v>237</v>
      </c>
      <c r="B155" s="13">
        <v>1.8382605116949037E-2</v>
      </c>
      <c r="C155" s="12">
        <v>10.1</v>
      </c>
      <c r="D155">
        <f t="shared" si="4"/>
        <v>154</v>
      </c>
      <c r="F155">
        <f t="shared" si="5"/>
        <v>0.53103448275862064</v>
      </c>
    </row>
    <row r="156" spans="1:6" x14ac:dyDescent="0.35">
      <c r="A156" s="12" t="s">
        <v>304</v>
      </c>
      <c r="B156" s="13">
        <v>1.8512607724225982E-2</v>
      </c>
      <c r="C156" s="12">
        <v>1.4</v>
      </c>
      <c r="D156">
        <f t="shared" si="4"/>
        <v>155</v>
      </c>
      <c r="F156">
        <f t="shared" si="5"/>
        <v>0.53448275862068961</v>
      </c>
    </row>
    <row r="157" spans="1:6" x14ac:dyDescent="0.35">
      <c r="A157" s="12" t="s">
        <v>67</v>
      </c>
      <c r="B157" s="13">
        <v>1.8518518518518517E-2</v>
      </c>
      <c r="C157" s="12">
        <v>0.5</v>
      </c>
      <c r="D157">
        <f t="shared" si="4"/>
        <v>156</v>
      </c>
      <c r="F157">
        <f t="shared" si="5"/>
        <v>0.53793103448275859</v>
      </c>
    </row>
    <row r="158" spans="1:6" x14ac:dyDescent="0.35">
      <c r="A158" s="12" t="s">
        <v>138</v>
      </c>
      <c r="B158" s="13">
        <v>1.8549848942598188E-2</v>
      </c>
      <c r="C158" s="12">
        <v>10.7</v>
      </c>
      <c r="D158">
        <f t="shared" si="4"/>
        <v>157</v>
      </c>
      <c r="F158">
        <f t="shared" si="5"/>
        <v>0.54137931034482756</v>
      </c>
    </row>
    <row r="159" spans="1:6" x14ac:dyDescent="0.35">
      <c r="A159" s="12" t="s">
        <v>228</v>
      </c>
      <c r="B159" s="13">
        <v>1.8632234185733513E-2</v>
      </c>
      <c r="C159" s="12">
        <v>7.4</v>
      </c>
      <c r="D159">
        <f t="shared" si="4"/>
        <v>158</v>
      </c>
      <c r="F159">
        <f t="shared" si="5"/>
        <v>0.54482758620689653</v>
      </c>
    </row>
    <row r="160" spans="1:6" x14ac:dyDescent="0.35">
      <c r="A160" s="12" t="s">
        <v>62</v>
      </c>
      <c r="B160" s="13">
        <v>1.8694196428571428E-2</v>
      </c>
      <c r="C160" s="12">
        <v>5.6</v>
      </c>
      <c r="D160">
        <f t="shared" si="4"/>
        <v>159</v>
      </c>
      <c r="F160">
        <f t="shared" si="5"/>
        <v>0.5482758620689655</v>
      </c>
    </row>
    <row r="161" spans="1:6" x14ac:dyDescent="0.35">
      <c r="A161" s="12" t="s">
        <v>154</v>
      </c>
      <c r="B161" s="13">
        <v>1.8729270989139624E-2</v>
      </c>
      <c r="C161" s="12">
        <v>6.7</v>
      </c>
      <c r="D161">
        <f t="shared" si="4"/>
        <v>160</v>
      </c>
      <c r="F161">
        <f t="shared" si="5"/>
        <v>0.55172413793103448</v>
      </c>
    </row>
    <row r="162" spans="1:6" x14ac:dyDescent="0.35">
      <c r="A162" s="12" t="s">
        <v>249</v>
      </c>
      <c r="B162" s="13">
        <v>1.8787990421808804E-2</v>
      </c>
      <c r="C162" s="12">
        <v>3.1</v>
      </c>
      <c r="D162">
        <f t="shared" si="4"/>
        <v>161</v>
      </c>
      <c r="F162">
        <f t="shared" si="5"/>
        <v>0.55517241379310345</v>
      </c>
    </row>
    <row r="163" spans="1:6" x14ac:dyDescent="0.35">
      <c r="A163" s="12" t="s">
        <v>318</v>
      </c>
      <c r="B163" s="13">
        <v>1.884159106769016E-2</v>
      </c>
      <c r="C163" s="12">
        <v>2.2999999999999998</v>
      </c>
      <c r="D163">
        <f t="shared" si="4"/>
        <v>162</v>
      </c>
      <c r="F163">
        <f t="shared" si="5"/>
        <v>0.55862068965517242</v>
      </c>
    </row>
    <row r="164" spans="1:6" x14ac:dyDescent="0.35">
      <c r="A164" s="12" t="s">
        <v>89</v>
      </c>
      <c r="B164" s="13">
        <v>1.8867924528301886E-2</v>
      </c>
      <c r="C164" s="12">
        <v>2</v>
      </c>
      <c r="D164">
        <f t="shared" si="4"/>
        <v>163</v>
      </c>
      <c r="F164">
        <f t="shared" si="5"/>
        <v>0.56206896551724139</v>
      </c>
    </row>
    <row r="165" spans="1:6" x14ac:dyDescent="0.35">
      <c r="A165" s="12" t="s">
        <v>255</v>
      </c>
      <c r="B165" s="13">
        <v>1.8903050264929114E-2</v>
      </c>
      <c r="C165" s="12">
        <v>7.4</v>
      </c>
      <c r="D165">
        <f t="shared" si="4"/>
        <v>164</v>
      </c>
      <c r="F165">
        <f t="shared" si="5"/>
        <v>0.56551724137931036</v>
      </c>
    </row>
    <row r="166" spans="1:6" x14ac:dyDescent="0.35">
      <c r="A166" s="12" t="s">
        <v>263</v>
      </c>
      <c r="B166" s="13">
        <v>1.8993105242617405E-2</v>
      </c>
      <c r="C166" s="12">
        <v>7.2</v>
      </c>
      <c r="D166">
        <f t="shared" si="4"/>
        <v>165</v>
      </c>
      <c r="F166">
        <f t="shared" si="5"/>
        <v>0.56896551724137934</v>
      </c>
    </row>
    <row r="167" spans="1:6" x14ac:dyDescent="0.35">
      <c r="A167" s="12" t="s">
        <v>216</v>
      </c>
      <c r="B167" s="13">
        <v>1.9035758761786158E-2</v>
      </c>
      <c r="C167" s="12">
        <v>8</v>
      </c>
      <c r="D167">
        <f t="shared" si="4"/>
        <v>166</v>
      </c>
      <c r="F167">
        <f t="shared" si="5"/>
        <v>0.57241379310344831</v>
      </c>
    </row>
    <row r="168" spans="1:6" x14ac:dyDescent="0.35">
      <c r="A168" s="12" t="s">
        <v>284</v>
      </c>
      <c r="B168" s="13">
        <v>1.9260269302880519E-2</v>
      </c>
      <c r="C168" s="12">
        <v>2.8</v>
      </c>
      <c r="D168">
        <f t="shared" si="4"/>
        <v>167</v>
      </c>
      <c r="F168">
        <f t="shared" si="5"/>
        <v>0.57586206896551728</v>
      </c>
    </row>
    <row r="169" spans="1:6" x14ac:dyDescent="0.35">
      <c r="A169" s="12" t="s">
        <v>198</v>
      </c>
      <c r="B169" s="13">
        <v>1.9345761519521634E-2</v>
      </c>
      <c r="C169" s="12">
        <v>1.6</v>
      </c>
      <c r="D169">
        <f t="shared" si="4"/>
        <v>168</v>
      </c>
      <c r="F169">
        <f t="shared" si="5"/>
        <v>0.57931034482758625</v>
      </c>
    </row>
    <row r="170" spans="1:6" x14ac:dyDescent="0.35">
      <c r="A170" s="12" t="s">
        <v>288</v>
      </c>
      <c r="B170" s="13">
        <v>1.9363762102351315E-2</v>
      </c>
      <c r="C170" s="12">
        <v>0.6</v>
      </c>
      <c r="D170">
        <f t="shared" si="4"/>
        <v>169</v>
      </c>
      <c r="F170">
        <f t="shared" si="5"/>
        <v>0.58275862068965523</v>
      </c>
    </row>
    <row r="171" spans="1:6" x14ac:dyDescent="0.35">
      <c r="A171" s="12" t="s">
        <v>38</v>
      </c>
      <c r="B171" s="13">
        <v>1.9365471775854966E-2</v>
      </c>
      <c r="C171" s="12">
        <v>1.4</v>
      </c>
      <c r="D171">
        <f t="shared" si="4"/>
        <v>170</v>
      </c>
      <c r="F171">
        <f t="shared" si="5"/>
        <v>0.58620689655172409</v>
      </c>
    </row>
    <row r="172" spans="1:6" x14ac:dyDescent="0.35">
      <c r="A172" s="12" t="s">
        <v>46</v>
      </c>
      <c r="B172" s="13">
        <v>1.9378939995330375E-2</v>
      </c>
      <c r="C172" s="12">
        <v>2.1</v>
      </c>
      <c r="D172">
        <f t="shared" si="4"/>
        <v>171</v>
      </c>
      <c r="F172">
        <f t="shared" si="5"/>
        <v>0.58965517241379306</v>
      </c>
    </row>
    <row r="173" spans="1:6" x14ac:dyDescent="0.35">
      <c r="A173" s="12" t="s">
        <v>290</v>
      </c>
      <c r="B173" s="13">
        <v>1.9391908067991383E-2</v>
      </c>
      <c r="C173" s="12">
        <v>12.8</v>
      </c>
      <c r="D173">
        <f t="shared" si="4"/>
        <v>172</v>
      </c>
      <c r="F173">
        <f t="shared" si="5"/>
        <v>0.59310344827586203</v>
      </c>
    </row>
    <row r="174" spans="1:6" x14ac:dyDescent="0.35">
      <c r="A174" s="12" t="s">
        <v>302</v>
      </c>
      <c r="B174" s="13">
        <v>1.9413465510119784E-2</v>
      </c>
      <c r="C174" s="12">
        <v>1.8</v>
      </c>
      <c r="D174">
        <f t="shared" si="4"/>
        <v>173</v>
      </c>
      <c r="F174">
        <f t="shared" si="5"/>
        <v>0.59655172413793101</v>
      </c>
    </row>
    <row r="175" spans="1:6" x14ac:dyDescent="0.35">
      <c r="A175" s="12" t="s">
        <v>223</v>
      </c>
      <c r="B175" s="13">
        <v>1.9658622719246614E-2</v>
      </c>
      <c r="C175" s="12">
        <v>4.5</v>
      </c>
      <c r="D175">
        <f t="shared" si="4"/>
        <v>174</v>
      </c>
      <c r="F175">
        <f t="shared" si="5"/>
        <v>0.6</v>
      </c>
    </row>
    <row r="176" spans="1:6" x14ac:dyDescent="0.35">
      <c r="A176" s="12" t="s">
        <v>294</v>
      </c>
      <c r="B176" s="13">
        <v>1.9756952210542012E-2</v>
      </c>
      <c r="C176" s="12">
        <v>18.399999999999999</v>
      </c>
      <c r="D176">
        <f t="shared" si="4"/>
        <v>175</v>
      </c>
      <c r="F176">
        <f t="shared" si="5"/>
        <v>0.60344827586206895</v>
      </c>
    </row>
    <row r="177" spans="1:6" x14ac:dyDescent="0.35">
      <c r="A177" s="12" t="s">
        <v>220</v>
      </c>
      <c r="B177" s="13">
        <v>1.9790176442536958E-2</v>
      </c>
      <c r="C177" s="12">
        <v>1.4</v>
      </c>
      <c r="D177">
        <f t="shared" si="4"/>
        <v>176</v>
      </c>
      <c r="F177">
        <f t="shared" si="5"/>
        <v>0.60689655172413792</v>
      </c>
    </row>
    <row r="178" spans="1:6" x14ac:dyDescent="0.35">
      <c r="A178" s="12" t="s">
        <v>24</v>
      </c>
      <c r="B178" s="13">
        <v>1.9985376553741167E-2</v>
      </c>
      <c r="C178" s="12">
        <v>1.5</v>
      </c>
      <c r="D178">
        <f t="shared" si="4"/>
        <v>177</v>
      </c>
      <c r="F178">
        <f t="shared" si="5"/>
        <v>0.6103448275862069</v>
      </c>
    </row>
    <row r="179" spans="1:6" x14ac:dyDescent="0.35">
      <c r="A179" s="12" t="s">
        <v>173</v>
      </c>
      <c r="B179" s="13">
        <v>2.0074636468922918E-2</v>
      </c>
      <c r="C179" s="12">
        <v>3.4</v>
      </c>
      <c r="D179">
        <f t="shared" si="4"/>
        <v>178</v>
      </c>
      <c r="F179">
        <f t="shared" si="5"/>
        <v>0.61379310344827587</v>
      </c>
    </row>
    <row r="180" spans="1:6" x14ac:dyDescent="0.35">
      <c r="A180" s="12" t="s">
        <v>152</v>
      </c>
      <c r="B180" s="13">
        <v>2.0155951154921289E-2</v>
      </c>
      <c r="C180" s="12">
        <v>4.0999999999999996</v>
      </c>
      <c r="D180">
        <f t="shared" si="4"/>
        <v>179</v>
      </c>
      <c r="F180">
        <f t="shared" si="5"/>
        <v>0.61724137931034484</v>
      </c>
    </row>
    <row r="181" spans="1:6" x14ac:dyDescent="0.35">
      <c r="A181" s="12" t="s">
        <v>90</v>
      </c>
      <c r="B181" s="13">
        <v>2.0226537216828478E-2</v>
      </c>
      <c r="C181" s="12">
        <v>3.9</v>
      </c>
      <c r="D181">
        <f t="shared" si="4"/>
        <v>180</v>
      </c>
      <c r="F181">
        <f t="shared" si="5"/>
        <v>0.62068965517241381</v>
      </c>
    </row>
    <row r="182" spans="1:6" x14ac:dyDescent="0.35">
      <c r="A182" s="12" t="s">
        <v>143</v>
      </c>
      <c r="B182" s="13">
        <v>2.0361041141897566E-2</v>
      </c>
      <c r="C182" s="12">
        <v>4.9000000000000004</v>
      </c>
      <c r="D182">
        <f t="shared" si="4"/>
        <v>181</v>
      </c>
      <c r="F182">
        <f t="shared" si="5"/>
        <v>0.62413793103448278</v>
      </c>
    </row>
    <row r="183" spans="1:6" x14ac:dyDescent="0.35">
      <c r="A183" s="12" t="s">
        <v>320</v>
      </c>
      <c r="B183" s="13">
        <v>2.0563112938943372E-2</v>
      </c>
      <c r="C183" s="12">
        <v>2.4</v>
      </c>
      <c r="D183">
        <f t="shared" si="4"/>
        <v>182</v>
      </c>
      <c r="F183">
        <f t="shared" si="5"/>
        <v>0.62758620689655176</v>
      </c>
    </row>
    <row r="184" spans="1:6" x14ac:dyDescent="0.35">
      <c r="A184" s="12" t="s">
        <v>81</v>
      </c>
      <c r="B184" s="13">
        <v>2.0656314093173162E-2</v>
      </c>
      <c r="C184" s="12">
        <v>4.3</v>
      </c>
      <c r="D184">
        <f t="shared" si="4"/>
        <v>183</v>
      </c>
      <c r="F184">
        <f t="shared" si="5"/>
        <v>0.63103448275862073</v>
      </c>
    </row>
    <row r="185" spans="1:6" x14ac:dyDescent="0.35">
      <c r="A185" s="12" t="s">
        <v>241</v>
      </c>
      <c r="B185" s="13">
        <v>2.0705309195593203E-2</v>
      </c>
      <c r="C185" s="12">
        <v>8.1</v>
      </c>
      <c r="D185">
        <f t="shared" si="4"/>
        <v>184</v>
      </c>
      <c r="F185">
        <f t="shared" si="5"/>
        <v>0.6344827586206897</v>
      </c>
    </row>
    <row r="186" spans="1:6" x14ac:dyDescent="0.35">
      <c r="A186" s="12" t="s">
        <v>231</v>
      </c>
      <c r="B186" s="13">
        <v>2.0752152242863614E-2</v>
      </c>
      <c r="C186" s="12">
        <v>7.4</v>
      </c>
      <c r="D186">
        <f t="shared" si="4"/>
        <v>185</v>
      </c>
      <c r="F186">
        <f t="shared" si="5"/>
        <v>0.63793103448275867</v>
      </c>
    </row>
    <row r="187" spans="1:6" x14ac:dyDescent="0.35">
      <c r="A187" s="12" t="s">
        <v>274</v>
      </c>
      <c r="B187" s="13">
        <v>2.0826709062003179E-2</v>
      </c>
      <c r="C187" s="12">
        <v>6</v>
      </c>
      <c r="D187">
        <f t="shared" si="4"/>
        <v>186</v>
      </c>
      <c r="F187">
        <f t="shared" si="5"/>
        <v>0.64137931034482754</v>
      </c>
    </row>
    <row r="188" spans="1:6" x14ac:dyDescent="0.35">
      <c r="A188" s="12" t="s">
        <v>31</v>
      </c>
      <c r="B188" s="13">
        <v>2.0957423339951466E-2</v>
      </c>
      <c r="C188" s="12">
        <v>2</v>
      </c>
      <c r="D188">
        <f t="shared" si="4"/>
        <v>187</v>
      </c>
      <c r="F188">
        <f t="shared" si="5"/>
        <v>0.64482758620689651</v>
      </c>
    </row>
    <row r="189" spans="1:6" x14ac:dyDescent="0.35">
      <c r="A189" s="12" t="s">
        <v>227</v>
      </c>
      <c r="B189" s="13">
        <v>2.0994208494208494E-2</v>
      </c>
      <c r="C189" s="12">
        <v>4.0999999999999996</v>
      </c>
      <c r="D189">
        <f t="shared" si="4"/>
        <v>188</v>
      </c>
      <c r="F189">
        <f t="shared" si="5"/>
        <v>0.64827586206896548</v>
      </c>
    </row>
    <row r="190" spans="1:6" x14ac:dyDescent="0.35">
      <c r="A190" s="12" t="s">
        <v>221</v>
      </c>
      <c r="B190" s="13">
        <v>2.1104625056129322E-2</v>
      </c>
      <c r="C190" s="12">
        <v>3.3</v>
      </c>
      <c r="D190">
        <f t="shared" si="4"/>
        <v>189</v>
      </c>
      <c r="F190">
        <f t="shared" si="5"/>
        <v>0.65172413793103445</v>
      </c>
    </row>
    <row r="191" spans="1:6" x14ac:dyDescent="0.35">
      <c r="A191" s="12" t="s">
        <v>135</v>
      </c>
      <c r="B191" s="13">
        <v>2.1473684210526315E-2</v>
      </c>
      <c r="C191" s="12">
        <v>2.2999999999999998</v>
      </c>
      <c r="D191">
        <f t="shared" si="4"/>
        <v>190</v>
      </c>
      <c r="F191">
        <f t="shared" si="5"/>
        <v>0.65517241379310343</v>
      </c>
    </row>
    <row r="192" spans="1:6" x14ac:dyDescent="0.35">
      <c r="A192" s="12" t="s">
        <v>218</v>
      </c>
      <c r="B192" s="13">
        <v>2.1481031531282786E-2</v>
      </c>
      <c r="C192" s="12">
        <v>20.3</v>
      </c>
      <c r="D192">
        <f t="shared" si="4"/>
        <v>191</v>
      </c>
      <c r="F192">
        <f t="shared" si="5"/>
        <v>0.6586206896551724</v>
      </c>
    </row>
    <row r="193" spans="1:6" x14ac:dyDescent="0.35">
      <c r="A193" s="12" t="s">
        <v>93</v>
      </c>
      <c r="B193" s="13">
        <v>2.156795617939062E-2</v>
      </c>
      <c r="C193" s="12">
        <v>2.2000000000000002</v>
      </c>
      <c r="D193">
        <f t="shared" si="4"/>
        <v>192</v>
      </c>
      <c r="F193">
        <f t="shared" si="5"/>
        <v>0.66206896551724137</v>
      </c>
    </row>
    <row r="194" spans="1:6" x14ac:dyDescent="0.35">
      <c r="A194" s="12" t="s">
        <v>307</v>
      </c>
      <c r="B194" s="13">
        <v>2.1966527196652718E-2</v>
      </c>
      <c r="C194" s="12">
        <v>1.1000000000000001</v>
      </c>
      <c r="D194">
        <f t="shared" ref="D194:D257" si="6">RANK(B194,$B$2:$B$291,1)</f>
        <v>193</v>
      </c>
      <c r="F194">
        <f t="shared" si="5"/>
        <v>0.66551724137931034</v>
      </c>
    </row>
    <row r="195" spans="1:6" x14ac:dyDescent="0.35">
      <c r="A195" s="12" t="s">
        <v>296</v>
      </c>
      <c r="B195" s="13">
        <v>2.2014570795058599E-2</v>
      </c>
      <c r="C195" s="12">
        <v>3</v>
      </c>
      <c r="D195">
        <f t="shared" si="6"/>
        <v>194</v>
      </c>
      <c r="F195">
        <f t="shared" ref="F195:F258" si="7">D195/290</f>
        <v>0.66896551724137931</v>
      </c>
    </row>
    <row r="196" spans="1:6" x14ac:dyDescent="0.35">
      <c r="A196" s="12" t="s">
        <v>163</v>
      </c>
      <c r="B196" s="13">
        <v>2.2016786279041477E-2</v>
      </c>
      <c r="C196" s="12">
        <v>5.2</v>
      </c>
      <c r="D196">
        <f t="shared" si="6"/>
        <v>195</v>
      </c>
      <c r="F196">
        <f t="shared" si="7"/>
        <v>0.67241379310344829</v>
      </c>
    </row>
    <row r="197" spans="1:6" x14ac:dyDescent="0.35">
      <c r="A197" s="12" t="s">
        <v>195</v>
      </c>
      <c r="B197" s="13">
        <v>2.2028985507246378E-2</v>
      </c>
      <c r="C197" s="12">
        <v>12.2</v>
      </c>
      <c r="D197">
        <f t="shared" si="6"/>
        <v>196</v>
      </c>
      <c r="F197">
        <f t="shared" si="7"/>
        <v>0.67586206896551726</v>
      </c>
    </row>
    <row r="198" spans="1:6" x14ac:dyDescent="0.35">
      <c r="A198" s="12" t="s">
        <v>126</v>
      </c>
      <c r="B198" s="13">
        <v>2.2051773729626079E-2</v>
      </c>
      <c r="C198" s="12">
        <v>4.0999999999999996</v>
      </c>
      <c r="D198">
        <f t="shared" si="6"/>
        <v>197</v>
      </c>
      <c r="F198">
        <f t="shared" si="7"/>
        <v>0.67931034482758623</v>
      </c>
    </row>
    <row r="199" spans="1:6" x14ac:dyDescent="0.35">
      <c r="A199" s="12" t="s">
        <v>44</v>
      </c>
      <c r="B199" s="13">
        <v>2.2182254196642687E-2</v>
      </c>
      <c r="C199" s="12">
        <v>1.4</v>
      </c>
      <c r="D199">
        <f t="shared" si="6"/>
        <v>198</v>
      </c>
      <c r="F199">
        <f t="shared" si="7"/>
        <v>0.6827586206896552</v>
      </c>
    </row>
    <row r="200" spans="1:6" x14ac:dyDescent="0.35">
      <c r="A200" s="12" t="s">
        <v>35</v>
      </c>
      <c r="B200" s="13">
        <v>2.22052067381317E-2</v>
      </c>
      <c r="C200" s="12">
        <v>0.3</v>
      </c>
      <c r="D200">
        <f t="shared" si="6"/>
        <v>199</v>
      </c>
      <c r="F200">
        <f t="shared" si="7"/>
        <v>0.68620689655172418</v>
      </c>
    </row>
    <row r="201" spans="1:6" x14ac:dyDescent="0.35">
      <c r="A201" s="12" t="s">
        <v>306</v>
      </c>
      <c r="B201" s="13">
        <v>2.2265625000000001E-2</v>
      </c>
      <c r="C201" s="12">
        <v>5.3</v>
      </c>
      <c r="D201">
        <f t="shared" si="6"/>
        <v>200</v>
      </c>
      <c r="F201">
        <f t="shared" si="7"/>
        <v>0.68965517241379315</v>
      </c>
    </row>
    <row r="202" spans="1:6" x14ac:dyDescent="0.35">
      <c r="A202" s="12" t="s">
        <v>145</v>
      </c>
      <c r="B202" s="13">
        <v>2.2292993630573247E-2</v>
      </c>
      <c r="C202" s="12">
        <v>33.700000000000003</v>
      </c>
      <c r="D202">
        <f t="shared" si="6"/>
        <v>201</v>
      </c>
      <c r="F202">
        <f t="shared" si="7"/>
        <v>0.69310344827586212</v>
      </c>
    </row>
    <row r="203" spans="1:6" x14ac:dyDescent="0.35">
      <c r="A203" s="12" t="s">
        <v>179</v>
      </c>
      <c r="B203" s="13">
        <v>2.2311264912120935E-2</v>
      </c>
      <c r="C203" s="12">
        <v>4.9000000000000004</v>
      </c>
      <c r="D203">
        <f t="shared" si="6"/>
        <v>202</v>
      </c>
      <c r="F203">
        <f t="shared" si="7"/>
        <v>0.69655172413793098</v>
      </c>
    </row>
    <row r="204" spans="1:6" x14ac:dyDescent="0.35">
      <c r="A204" s="12" t="s">
        <v>96</v>
      </c>
      <c r="B204" s="13">
        <v>2.2344559585492228E-2</v>
      </c>
      <c r="C204" s="12">
        <v>5.0999999999999996</v>
      </c>
      <c r="D204">
        <f t="shared" si="6"/>
        <v>203</v>
      </c>
      <c r="F204">
        <f t="shared" si="7"/>
        <v>0.7</v>
      </c>
    </row>
    <row r="205" spans="1:6" x14ac:dyDescent="0.35">
      <c r="A205" s="12" t="s">
        <v>264</v>
      </c>
      <c r="B205" s="13">
        <v>2.2473012757605496E-2</v>
      </c>
      <c r="C205" s="12">
        <v>10.3</v>
      </c>
      <c r="D205">
        <f t="shared" si="6"/>
        <v>204</v>
      </c>
      <c r="F205">
        <f t="shared" si="7"/>
        <v>0.70344827586206893</v>
      </c>
    </row>
    <row r="206" spans="1:6" x14ac:dyDescent="0.35">
      <c r="A206" s="12" t="s">
        <v>278</v>
      </c>
      <c r="B206" s="13">
        <v>2.2506393861892585E-2</v>
      </c>
      <c r="C206" s="12">
        <v>9.3000000000000007</v>
      </c>
      <c r="D206">
        <f t="shared" si="6"/>
        <v>205</v>
      </c>
      <c r="F206">
        <f t="shared" si="7"/>
        <v>0.7068965517241379</v>
      </c>
    </row>
    <row r="207" spans="1:6" x14ac:dyDescent="0.35">
      <c r="A207" s="12" t="s">
        <v>48</v>
      </c>
      <c r="B207" s="13">
        <v>2.2597167821633023E-2</v>
      </c>
      <c r="C207" s="12">
        <v>2.6</v>
      </c>
      <c r="D207">
        <f t="shared" si="6"/>
        <v>206</v>
      </c>
      <c r="F207">
        <f t="shared" si="7"/>
        <v>0.71034482758620687</v>
      </c>
    </row>
    <row r="208" spans="1:6" x14ac:dyDescent="0.35">
      <c r="A208" s="12" t="s">
        <v>114</v>
      </c>
      <c r="B208" s="13">
        <v>2.2633033863165168E-2</v>
      </c>
      <c r="C208" s="12">
        <v>4.4000000000000004</v>
      </c>
      <c r="D208">
        <f t="shared" si="6"/>
        <v>207</v>
      </c>
      <c r="F208">
        <f t="shared" si="7"/>
        <v>0.71379310344827585</v>
      </c>
    </row>
    <row r="209" spans="1:6" x14ac:dyDescent="0.35">
      <c r="A209" s="12" t="s">
        <v>147</v>
      </c>
      <c r="B209" s="13">
        <v>2.2740112994350282E-2</v>
      </c>
      <c r="C209" s="12">
        <v>3.8</v>
      </c>
      <c r="D209">
        <f t="shared" si="6"/>
        <v>208</v>
      </c>
      <c r="F209">
        <f t="shared" si="7"/>
        <v>0.71724137931034482</v>
      </c>
    </row>
    <row r="210" spans="1:6" x14ac:dyDescent="0.35">
      <c r="A210" s="12" t="s">
        <v>132</v>
      </c>
      <c r="B210" s="13">
        <v>2.2961447921892485E-2</v>
      </c>
      <c r="C210" s="12">
        <v>22.3</v>
      </c>
      <c r="D210">
        <f t="shared" si="6"/>
        <v>209</v>
      </c>
      <c r="F210">
        <f t="shared" si="7"/>
        <v>0.72068965517241379</v>
      </c>
    </row>
    <row r="211" spans="1:6" x14ac:dyDescent="0.35">
      <c r="A211" s="12" t="s">
        <v>240</v>
      </c>
      <c r="B211" s="13">
        <v>2.2989377845220031E-2</v>
      </c>
      <c r="C211" s="12">
        <v>9.4</v>
      </c>
      <c r="D211">
        <f t="shared" si="6"/>
        <v>210</v>
      </c>
      <c r="F211">
        <f t="shared" si="7"/>
        <v>0.72413793103448276</v>
      </c>
    </row>
    <row r="212" spans="1:6" x14ac:dyDescent="0.35">
      <c r="A212" s="12" t="s">
        <v>222</v>
      </c>
      <c r="B212" s="13">
        <v>2.3069679849340868E-2</v>
      </c>
      <c r="C212" s="12">
        <v>2.7</v>
      </c>
      <c r="D212">
        <f t="shared" si="6"/>
        <v>211</v>
      </c>
      <c r="F212">
        <f t="shared" si="7"/>
        <v>0.72758620689655173</v>
      </c>
    </row>
    <row r="213" spans="1:6" x14ac:dyDescent="0.35">
      <c r="A213" s="12" t="s">
        <v>191</v>
      </c>
      <c r="B213" s="13">
        <v>2.3124647490129723E-2</v>
      </c>
      <c r="C213" s="12">
        <v>5.8</v>
      </c>
      <c r="D213">
        <f t="shared" si="6"/>
        <v>212</v>
      </c>
      <c r="F213">
        <f t="shared" si="7"/>
        <v>0.73103448275862071</v>
      </c>
    </row>
    <row r="214" spans="1:6" x14ac:dyDescent="0.35">
      <c r="A214" s="12" t="s">
        <v>280</v>
      </c>
      <c r="B214" s="13">
        <v>2.3151638798953298E-2</v>
      </c>
      <c r="C214" s="12">
        <v>9.8000000000000007</v>
      </c>
      <c r="D214">
        <f t="shared" si="6"/>
        <v>213</v>
      </c>
      <c r="F214">
        <f t="shared" si="7"/>
        <v>0.73448275862068968</v>
      </c>
    </row>
    <row r="215" spans="1:6" x14ac:dyDescent="0.35">
      <c r="A215" s="12" t="s">
        <v>133</v>
      </c>
      <c r="B215" s="13">
        <v>2.3305407463823306E-2</v>
      </c>
      <c r="C215" s="12">
        <v>13.8</v>
      </c>
      <c r="D215">
        <f t="shared" si="6"/>
        <v>214</v>
      </c>
      <c r="F215">
        <f t="shared" si="7"/>
        <v>0.73793103448275865</v>
      </c>
    </row>
    <row r="216" spans="1:6" x14ac:dyDescent="0.35">
      <c r="A216" s="12" t="s">
        <v>130</v>
      </c>
      <c r="B216" s="13">
        <v>2.333931777378815E-2</v>
      </c>
      <c r="C216" s="12">
        <v>4.4000000000000004</v>
      </c>
      <c r="D216">
        <f t="shared" si="6"/>
        <v>215</v>
      </c>
      <c r="F216">
        <f t="shared" si="7"/>
        <v>0.74137931034482762</v>
      </c>
    </row>
    <row r="217" spans="1:6" x14ac:dyDescent="0.35">
      <c r="A217" s="12" t="s">
        <v>202</v>
      </c>
      <c r="B217" s="13">
        <v>2.3365257595772786E-2</v>
      </c>
      <c r="C217" s="12">
        <v>7.6</v>
      </c>
      <c r="D217">
        <f t="shared" si="6"/>
        <v>216</v>
      </c>
      <c r="F217">
        <f t="shared" si="7"/>
        <v>0.7448275862068966</v>
      </c>
    </row>
    <row r="218" spans="1:6" x14ac:dyDescent="0.35">
      <c r="A218" s="12" t="s">
        <v>312</v>
      </c>
      <c r="B218" s="13">
        <v>2.3641917917386106E-2</v>
      </c>
      <c r="C218" s="12">
        <v>7.2</v>
      </c>
      <c r="D218">
        <f t="shared" si="6"/>
        <v>217</v>
      </c>
      <c r="F218">
        <f t="shared" si="7"/>
        <v>0.74827586206896557</v>
      </c>
    </row>
    <row r="219" spans="1:6" x14ac:dyDescent="0.35">
      <c r="A219" s="12" t="s">
        <v>193</v>
      </c>
      <c r="B219" s="13">
        <v>2.3783547894392319E-2</v>
      </c>
      <c r="C219" s="12">
        <v>1.6</v>
      </c>
      <c r="D219">
        <f t="shared" si="6"/>
        <v>218</v>
      </c>
      <c r="F219">
        <f t="shared" si="7"/>
        <v>0.75172413793103443</v>
      </c>
    </row>
    <row r="220" spans="1:6" x14ac:dyDescent="0.35">
      <c r="A220" s="12" t="s">
        <v>292</v>
      </c>
      <c r="B220" s="13">
        <v>2.3879841363598008E-2</v>
      </c>
      <c r="C220" s="12">
        <v>5.8</v>
      </c>
      <c r="D220">
        <f t="shared" si="6"/>
        <v>219</v>
      </c>
      <c r="F220">
        <f t="shared" si="7"/>
        <v>0.7551724137931034</v>
      </c>
    </row>
    <row r="221" spans="1:6" x14ac:dyDescent="0.35">
      <c r="A221" s="12" t="s">
        <v>136</v>
      </c>
      <c r="B221" s="13">
        <v>2.4050803945412782E-2</v>
      </c>
      <c r="C221" s="12">
        <v>7.2</v>
      </c>
      <c r="D221">
        <f t="shared" si="6"/>
        <v>220</v>
      </c>
      <c r="F221">
        <f t="shared" si="7"/>
        <v>0.75862068965517238</v>
      </c>
    </row>
    <row r="222" spans="1:6" x14ac:dyDescent="0.35">
      <c r="A222" s="12" t="s">
        <v>262</v>
      </c>
      <c r="B222" s="13">
        <v>2.4076147816349383E-2</v>
      </c>
      <c r="C222" s="12">
        <v>12.2</v>
      </c>
      <c r="D222">
        <f t="shared" si="6"/>
        <v>221</v>
      </c>
      <c r="F222">
        <f t="shared" si="7"/>
        <v>0.76206896551724135</v>
      </c>
    </row>
    <row r="223" spans="1:6" x14ac:dyDescent="0.35">
      <c r="A223" s="12" t="s">
        <v>271</v>
      </c>
      <c r="B223" s="13">
        <v>2.4353407589201435E-2</v>
      </c>
      <c r="C223" s="12">
        <v>2.9</v>
      </c>
      <c r="D223">
        <f t="shared" si="6"/>
        <v>222</v>
      </c>
      <c r="F223">
        <f t="shared" si="7"/>
        <v>0.76551724137931032</v>
      </c>
    </row>
    <row r="224" spans="1:6" x14ac:dyDescent="0.35">
      <c r="A224" s="12" t="s">
        <v>289</v>
      </c>
      <c r="B224" s="13">
        <v>2.4366589889683599E-2</v>
      </c>
      <c r="C224" s="12">
        <v>5.0999999999999996</v>
      </c>
      <c r="D224">
        <f t="shared" si="6"/>
        <v>223</v>
      </c>
      <c r="F224">
        <f t="shared" si="7"/>
        <v>0.76896551724137929</v>
      </c>
    </row>
    <row r="225" spans="1:6" x14ac:dyDescent="0.35">
      <c r="A225" s="12" t="s">
        <v>247</v>
      </c>
      <c r="B225" s="13">
        <v>2.4934737600144027E-2</v>
      </c>
      <c r="C225" s="12">
        <v>9.5</v>
      </c>
      <c r="D225">
        <f t="shared" si="6"/>
        <v>224</v>
      </c>
      <c r="F225">
        <f t="shared" si="7"/>
        <v>0.77241379310344827</v>
      </c>
    </row>
    <row r="226" spans="1:6" x14ac:dyDescent="0.35">
      <c r="A226" s="12" t="s">
        <v>149</v>
      </c>
      <c r="B226" s="13">
        <v>2.5081081081081081E-2</v>
      </c>
      <c r="C226" s="12">
        <v>5.4</v>
      </c>
      <c r="D226">
        <f t="shared" si="6"/>
        <v>225</v>
      </c>
      <c r="F226">
        <f t="shared" si="7"/>
        <v>0.77586206896551724</v>
      </c>
    </row>
    <row r="227" spans="1:6" x14ac:dyDescent="0.35">
      <c r="A227" s="12" t="s">
        <v>286</v>
      </c>
      <c r="B227" s="13">
        <v>2.5197251208959024E-2</v>
      </c>
      <c r="C227" s="12">
        <v>10.6</v>
      </c>
      <c r="D227">
        <f t="shared" si="6"/>
        <v>226</v>
      </c>
      <c r="F227">
        <f t="shared" si="7"/>
        <v>0.77931034482758621</v>
      </c>
    </row>
    <row r="228" spans="1:6" x14ac:dyDescent="0.35">
      <c r="A228" s="12" t="s">
        <v>250</v>
      </c>
      <c r="B228" s="13">
        <v>2.5223613595706618E-2</v>
      </c>
      <c r="C228" s="12">
        <v>5.0999999999999996</v>
      </c>
      <c r="D228">
        <f t="shared" si="6"/>
        <v>227</v>
      </c>
      <c r="F228">
        <f t="shared" si="7"/>
        <v>0.78275862068965518</v>
      </c>
    </row>
    <row r="229" spans="1:6" x14ac:dyDescent="0.35">
      <c r="A229" s="12" t="s">
        <v>194</v>
      </c>
      <c r="B229" s="13">
        <v>2.5469168900804289E-2</v>
      </c>
      <c r="C229" s="12">
        <v>12</v>
      </c>
      <c r="D229">
        <f t="shared" si="6"/>
        <v>228</v>
      </c>
      <c r="F229">
        <f t="shared" si="7"/>
        <v>0.78620689655172415</v>
      </c>
    </row>
    <row r="230" spans="1:6" x14ac:dyDescent="0.35">
      <c r="A230" s="12" t="s">
        <v>192</v>
      </c>
      <c r="B230" s="13">
        <v>2.5689404934687955E-2</v>
      </c>
      <c r="C230" s="12">
        <v>7.1</v>
      </c>
      <c r="D230">
        <f t="shared" si="6"/>
        <v>229</v>
      </c>
      <c r="F230">
        <f t="shared" si="7"/>
        <v>0.78965517241379313</v>
      </c>
    </row>
    <row r="231" spans="1:6" x14ac:dyDescent="0.35">
      <c r="A231" s="12" t="s">
        <v>260</v>
      </c>
      <c r="B231" s="13">
        <v>2.5732797386340694E-2</v>
      </c>
      <c r="C231" s="12">
        <v>46.7</v>
      </c>
      <c r="D231">
        <f t="shared" si="6"/>
        <v>230</v>
      </c>
      <c r="F231">
        <f t="shared" si="7"/>
        <v>0.7931034482758621</v>
      </c>
    </row>
    <row r="232" spans="1:6" x14ac:dyDescent="0.35">
      <c r="A232" s="12" t="s">
        <v>232</v>
      </c>
      <c r="B232" s="13">
        <v>2.5874051106596813E-2</v>
      </c>
      <c r="C232" s="12">
        <v>4.5999999999999996</v>
      </c>
      <c r="D232">
        <f t="shared" si="6"/>
        <v>231</v>
      </c>
      <c r="F232">
        <f t="shared" si="7"/>
        <v>0.79655172413793107</v>
      </c>
    </row>
    <row r="233" spans="1:6" x14ac:dyDescent="0.35">
      <c r="A233" s="12" t="s">
        <v>226</v>
      </c>
      <c r="B233" s="13">
        <v>2.6092628832354858E-2</v>
      </c>
      <c r="C233" s="12">
        <v>3.5</v>
      </c>
      <c r="D233">
        <f t="shared" si="6"/>
        <v>232</v>
      </c>
      <c r="F233">
        <f t="shared" si="7"/>
        <v>0.8</v>
      </c>
    </row>
    <row r="234" spans="1:6" x14ac:dyDescent="0.35">
      <c r="A234" s="12" t="s">
        <v>99</v>
      </c>
      <c r="B234" s="13">
        <v>2.614678899082569E-2</v>
      </c>
      <c r="C234" s="12">
        <v>7.4</v>
      </c>
      <c r="D234">
        <f t="shared" si="6"/>
        <v>233</v>
      </c>
      <c r="F234">
        <f t="shared" si="7"/>
        <v>0.80344827586206902</v>
      </c>
    </row>
    <row r="235" spans="1:6" x14ac:dyDescent="0.35">
      <c r="A235" s="12" t="s">
        <v>316</v>
      </c>
      <c r="B235" s="13">
        <v>2.6217228464419477E-2</v>
      </c>
      <c r="C235" s="12">
        <v>1.5</v>
      </c>
      <c r="D235">
        <f t="shared" si="6"/>
        <v>234</v>
      </c>
      <c r="F235">
        <f t="shared" si="7"/>
        <v>0.80689655172413788</v>
      </c>
    </row>
    <row r="236" spans="1:6" x14ac:dyDescent="0.35">
      <c r="A236" s="12" t="s">
        <v>252</v>
      </c>
      <c r="B236" s="13">
        <v>2.6339918312911562E-2</v>
      </c>
      <c r="C236" s="12">
        <v>9.3000000000000007</v>
      </c>
      <c r="D236">
        <f t="shared" si="6"/>
        <v>235</v>
      </c>
      <c r="F236">
        <f t="shared" si="7"/>
        <v>0.81034482758620685</v>
      </c>
    </row>
    <row r="237" spans="1:6" x14ac:dyDescent="0.35">
      <c r="A237" s="12" t="s">
        <v>120</v>
      </c>
      <c r="B237" s="13">
        <v>2.6374379174516183E-2</v>
      </c>
      <c r="C237" s="12">
        <v>4.5</v>
      </c>
      <c r="D237">
        <f t="shared" si="6"/>
        <v>236</v>
      </c>
      <c r="F237">
        <f t="shared" si="7"/>
        <v>0.81379310344827582</v>
      </c>
    </row>
    <row r="238" spans="1:6" x14ac:dyDescent="0.35">
      <c r="A238" s="12" t="s">
        <v>29</v>
      </c>
      <c r="B238" s="13">
        <v>2.7015250544662309E-2</v>
      </c>
      <c r="C238" s="12">
        <v>1.2</v>
      </c>
      <c r="D238">
        <f t="shared" si="6"/>
        <v>237</v>
      </c>
      <c r="F238">
        <f t="shared" si="7"/>
        <v>0.8172413793103448</v>
      </c>
    </row>
    <row r="239" spans="1:6" x14ac:dyDescent="0.35">
      <c r="A239" s="12" t="s">
        <v>206</v>
      </c>
      <c r="B239" s="13">
        <v>2.7031225726270001E-2</v>
      </c>
      <c r="C239" s="12">
        <v>10</v>
      </c>
      <c r="D239">
        <f t="shared" si="6"/>
        <v>238</v>
      </c>
      <c r="F239">
        <f t="shared" si="7"/>
        <v>0.82068965517241377</v>
      </c>
    </row>
    <row r="240" spans="1:6" x14ac:dyDescent="0.35">
      <c r="A240" s="12" t="s">
        <v>309</v>
      </c>
      <c r="B240" s="13">
        <v>2.7514521553041883E-2</v>
      </c>
      <c r="C240" s="12">
        <v>1.6</v>
      </c>
      <c r="D240">
        <f t="shared" si="6"/>
        <v>239</v>
      </c>
      <c r="F240">
        <f t="shared" si="7"/>
        <v>0.82413793103448274</v>
      </c>
    </row>
    <row r="241" spans="1:6" x14ac:dyDescent="0.35">
      <c r="A241" s="12" t="s">
        <v>104</v>
      </c>
      <c r="B241" s="13">
        <v>2.7518033662837296E-2</v>
      </c>
      <c r="C241" s="12">
        <v>11.4</v>
      </c>
      <c r="D241">
        <f t="shared" si="6"/>
        <v>240</v>
      </c>
      <c r="F241">
        <f t="shared" si="7"/>
        <v>0.82758620689655171</v>
      </c>
    </row>
    <row r="242" spans="1:6" x14ac:dyDescent="0.35">
      <c r="A242" s="12" t="s">
        <v>293</v>
      </c>
      <c r="B242" s="13">
        <v>2.7569593147751606E-2</v>
      </c>
      <c r="C242" s="12">
        <v>4</v>
      </c>
      <c r="D242">
        <f t="shared" si="6"/>
        <v>241</v>
      </c>
      <c r="F242">
        <f t="shared" si="7"/>
        <v>0.83103448275862069</v>
      </c>
    </row>
    <row r="243" spans="1:6" x14ac:dyDescent="0.35">
      <c r="A243" s="12" t="s">
        <v>258</v>
      </c>
      <c r="B243" s="13">
        <v>2.79011660188784E-2</v>
      </c>
      <c r="C243" s="12">
        <v>7.4</v>
      </c>
      <c r="D243">
        <f t="shared" si="6"/>
        <v>242</v>
      </c>
      <c r="F243">
        <f t="shared" si="7"/>
        <v>0.83448275862068966</v>
      </c>
    </row>
    <row r="244" spans="1:6" x14ac:dyDescent="0.35">
      <c r="A244" s="12" t="s">
        <v>273</v>
      </c>
      <c r="B244" s="13">
        <v>2.7926322043969103E-2</v>
      </c>
      <c r="C244" s="12">
        <v>6.7</v>
      </c>
      <c r="D244">
        <f t="shared" si="6"/>
        <v>243</v>
      </c>
      <c r="F244">
        <f t="shared" si="7"/>
        <v>0.83793103448275863</v>
      </c>
    </row>
    <row r="245" spans="1:6" x14ac:dyDescent="0.35">
      <c r="A245" s="12" t="s">
        <v>229</v>
      </c>
      <c r="B245" s="13">
        <v>2.8042272679711207E-2</v>
      </c>
      <c r="C245" s="12">
        <v>14</v>
      </c>
      <c r="D245">
        <f t="shared" si="6"/>
        <v>244</v>
      </c>
      <c r="F245">
        <f t="shared" si="7"/>
        <v>0.8413793103448276</v>
      </c>
    </row>
    <row r="246" spans="1:6" x14ac:dyDescent="0.35">
      <c r="A246" s="12" t="s">
        <v>272</v>
      </c>
      <c r="B246" s="13">
        <v>2.8410249439271392E-2</v>
      </c>
      <c r="C246" s="12">
        <v>8.1</v>
      </c>
      <c r="D246">
        <f t="shared" si="6"/>
        <v>245</v>
      </c>
      <c r="F246">
        <f t="shared" si="7"/>
        <v>0.84482758620689657</v>
      </c>
    </row>
    <row r="247" spans="1:6" x14ac:dyDescent="0.35">
      <c r="A247" s="12" t="s">
        <v>208</v>
      </c>
      <c r="B247" s="13">
        <v>2.8537122273364017E-2</v>
      </c>
      <c r="C247" s="12">
        <v>56.1</v>
      </c>
      <c r="D247">
        <f t="shared" si="6"/>
        <v>246</v>
      </c>
      <c r="F247">
        <f t="shared" si="7"/>
        <v>0.84827586206896555</v>
      </c>
    </row>
    <row r="248" spans="1:6" x14ac:dyDescent="0.35">
      <c r="A248" s="12" t="s">
        <v>251</v>
      </c>
      <c r="B248" s="13">
        <v>2.932622394571013E-2</v>
      </c>
      <c r="C248" s="12">
        <v>31.2</v>
      </c>
      <c r="D248">
        <f t="shared" si="6"/>
        <v>247</v>
      </c>
      <c r="F248">
        <f t="shared" si="7"/>
        <v>0.85172413793103452</v>
      </c>
    </row>
    <row r="249" spans="1:6" x14ac:dyDescent="0.35">
      <c r="A249" s="12" t="s">
        <v>215</v>
      </c>
      <c r="B249" s="13">
        <v>3.0154047853162898E-2</v>
      </c>
      <c r="C249" s="12">
        <v>7.3</v>
      </c>
      <c r="D249">
        <f t="shared" si="6"/>
        <v>248</v>
      </c>
      <c r="F249">
        <f t="shared" si="7"/>
        <v>0.85517241379310349</v>
      </c>
    </row>
    <row r="250" spans="1:6" x14ac:dyDescent="0.35">
      <c r="A250" s="12" t="s">
        <v>174</v>
      </c>
      <c r="B250" s="13">
        <v>3.0316392900451988E-2</v>
      </c>
      <c r="C250" s="12">
        <v>7</v>
      </c>
      <c r="D250">
        <f t="shared" si="6"/>
        <v>249</v>
      </c>
      <c r="F250">
        <f t="shared" si="7"/>
        <v>0.85862068965517246</v>
      </c>
    </row>
    <row r="251" spans="1:6" x14ac:dyDescent="0.35">
      <c r="A251" s="12" t="s">
        <v>297</v>
      </c>
      <c r="B251" s="13">
        <v>3.1150442477876107E-2</v>
      </c>
      <c r="C251" s="12">
        <v>44.6</v>
      </c>
      <c r="D251">
        <f t="shared" si="6"/>
        <v>250</v>
      </c>
      <c r="F251">
        <f t="shared" si="7"/>
        <v>0.86206896551724133</v>
      </c>
    </row>
    <row r="252" spans="1:6" x14ac:dyDescent="0.35">
      <c r="A252" s="12" t="s">
        <v>91</v>
      </c>
      <c r="B252" s="13">
        <v>3.1674208144796379E-2</v>
      </c>
      <c r="C252" s="12">
        <v>4.3</v>
      </c>
      <c r="D252">
        <f t="shared" si="6"/>
        <v>251</v>
      </c>
      <c r="F252">
        <f t="shared" si="7"/>
        <v>0.8655172413793103</v>
      </c>
    </row>
    <row r="253" spans="1:6" x14ac:dyDescent="0.35">
      <c r="A253" s="12" t="s">
        <v>78</v>
      </c>
      <c r="B253" s="13">
        <v>3.1802120141342753E-2</v>
      </c>
      <c r="C253" s="12">
        <v>5.0999999999999996</v>
      </c>
      <c r="D253">
        <f t="shared" si="6"/>
        <v>252</v>
      </c>
      <c r="F253">
        <f t="shared" si="7"/>
        <v>0.86896551724137927</v>
      </c>
    </row>
    <row r="254" spans="1:6" x14ac:dyDescent="0.35">
      <c r="A254" s="12" t="s">
        <v>88</v>
      </c>
      <c r="B254" s="13">
        <v>3.2181451134069589E-2</v>
      </c>
      <c r="C254" s="12">
        <v>7.5</v>
      </c>
      <c r="D254">
        <f t="shared" si="6"/>
        <v>253</v>
      </c>
      <c r="F254">
        <f t="shared" si="7"/>
        <v>0.87241379310344824</v>
      </c>
    </row>
    <row r="255" spans="1:6" x14ac:dyDescent="0.35">
      <c r="A255" s="12" t="s">
        <v>270</v>
      </c>
      <c r="B255" s="13">
        <v>3.2345828295042324E-2</v>
      </c>
      <c r="C255" s="12">
        <v>16.5</v>
      </c>
      <c r="D255">
        <f t="shared" si="6"/>
        <v>254</v>
      </c>
      <c r="F255">
        <f t="shared" si="7"/>
        <v>0.87586206896551722</v>
      </c>
    </row>
    <row r="256" spans="1:6" x14ac:dyDescent="0.35">
      <c r="A256" s="12" t="s">
        <v>299</v>
      </c>
      <c r="B256" s="13">
        <v>3.2584796164798327E-2</v>
      </c>
      <c r="C256" s="12">
        <v>17.8</v>
      </c>
      <c r="D256">
        <f t="shared" si="6"/>
        <v>255</v>
      </c>
      <c r="F256">
        <f t="shared" si="7"/>
        <v>0.87931034482758619</v>
      </c>
    </row>
    <row r="257" spans="1:6" x14ac:dyDescent="0.35">
      <c r="A257" s="12" t="s">
        <v>256</v>
      </c>
      <c r="B257" s="13">
        <v>3.2801745845224106E-2</v>
      </c>
      <c r="C257" s="12">
        <v>77.3</v>
      </c>
      <c r="D257">
        <f t="shared" si="6"/>
        <v>256</v>
      </c>
      <c r="F257">
        <f t="shared" si="7"/>
        <v>0.88275862068965516</v>
      </c>
    </row>
    <row r="258" spans="1:6" x14ac:dyDescent="0.35">
      <c r="A258" s="12" t="s">
        <v>245</v>
      </c>
      <c r="B258" s="13">
        <v>3.31811797752809E-2</v>
      </c>
      <c r="C258" s="12">
        <v>11.5</v>
      </c>
      <c r="D258">
        <f t="shared" ref="D258:D291" si="8">RANK(B258,$B$2:$B$291,1)</f>
        <v>257</v>
      </c>
      <c r="F258">
        <f t="shared" si="7"/>
        <v>0.88620689655172413</v>
      </c>
    </row>
    <row r="259" spans="1:6" x14ac:dyDescent="0.35">
      <c r="A259" s="12" t="s">
        <v>188</v>
      </c>
      <c r="B259" s="13">
        <v>3.331211542541905E-2</v>
      </c>
      <c r="C259" s="12">
        <v>7.4</v>
      </c>
      <c r="D259">
        <f t="shared" si="8"/>
        <v>258</v>
      </c>
      <c r="F259">
        <f t="shared" ref="F259:F291" si="9">D259/290</f>
        <v>0.8896551724137931</v>
      </c>
    </row>
    <row r="260" spans="1:6" x14ac:dyDescent="0.35">
      <c r="A260" s="12" t="s">
        <v>244</v>
      </c>
      <c r="B260" s="13">
        <v>3.3480732785849655E-2</v>
      </c>
      <c r="C260" s="12">
        <v>5.8</v>
      </c>
      <c r="D260">
        <f t="shared" si="8"/>
        <v>259</v>
      </c>
      <c r="F260">
        <f t="shared" si="9"/>
        <v>0.89310344827586208</v>
      </c>
    </row>
    <row r="261" spans="1:6" x14ac:dyDescent="0.35">
      <c r="A261" s="12" t="s">
        <v>298</v>
      </c>
      <c r="B261" s="13">
        <v>3.4498980711933511E-2</v>
      </c>
      <c r="C261" s="12">
        <v>15.2</v>
      </c>
      <c r="D261">
        <f t="shared" si="8"/>
        <v>260</v>
      </c>
      <c r="F261">
        <f t="shared" si="9"/>
        <v>0.89655172413793105</v>
      </c>
    </row>
    <row r="262" spans="1:6" x14ac:dyDescent="0.35">
      <c r="A262" s="12" t="s">
        <v>115</v>
      </c>
      <c r="B262" s="13">
        <v>3.4993270524899055E-2</v>
      </c>
      <c r="C262" s="12">
        <v>4</v>
      </c>
      <c r="D262">
        <f t="shared" si="8"/>
        <v>261</v>
      </c>
      <c r="F262">
        <f t="shared" si="9"/>
        <v>0.9</v>
      </c>
    </row>
    <row r="263" spans="1:6" x14ac:dyDescent="0.35">
      <c r="A263" s="12" t="s">
        <v>283</v>
      </c>
      <c r="B263" s="13">
        <v>3.553430675797907E-2</v>
      </c>
      <c r="C263" s="12">
        <v>7.6</v>
      </c>
      <c r="D263">
        <f t="shared" si="8"/>
        <v>262</v>
      </c>
      <c r="F263">
        <f t="shared" si="9"/>
        <v>0.90344827586206899</v>
      </c>
    </row>
    <row r="264" spans="1:6" x14ac:dyDescent="0.35">
      <c r="A264" s="12" t="s">
        <v>276</v>
      </c>
      <c r="B264" s="13">
        <v>3.55924978687127E-2</v>
      </c>
      <c r="C264" s="12">
        <v>8.8000000000000007</v>
      </c>
      <c r="D264">
        <f t="shared" si="8"/>
        <v>263</v>
      </c>
      <c r="F264">
        <f t="shared" si="9"/>
        <v>0.90689655172413797</v>
      </c>
    </row>
    <row r="265" spans="1:6" x14ac:dyDescent="0.35">
      <c r="A265" s="12" t="s">
        <v>265</v>
      </c>
      <c r="B265" s="13">
        <v>3.5768480381530458E-2</v>
      </c>
      <c r="C265" s="12">
        <v>4.2</v>
      </c>
      <c r="D265">
        <f t="shared" si="8"/>
        <v>264</v>
      </c>
      <c r="F265">
        <f t="shared" si="9"/>
        <v>0.91034482758620694</v>
      </c>
    </row>
    <row r="266" spans="1:6" x14ac:dyDescent="0.35">
      <c r="A266" s="12" t="s">
        <v>219</v>
      </c>
      <c r="B266" s="13">
        <v>3.5806729939603106E-2</v>
      </c>
      <c r="C266" s="12">
        <v>14.9</v>
      </c>
      <c r="D266">
        <f t="shared" si="8"/>
        <v>265</v>
      </c>
      <c r="F266">
        <f t="shared" si="9"/>
        <v>0.91379310344827591</v>
      </c>
    </row>
    <row r="267" spans="1:6" x14ac:dyDescent="0.35">
      <c r="A267" s="12" t="s">
        <v>73</v>
      </c>
      <c r="B267" s="13">
        <v>3.5922960398182213E-2</v>
      </c>
      <c r="C267" s="12">
        <v>6.7</v>
      </c>
      <c r="D267">
        <f t="shared" si="8"/>
        <v>266</v>
      </c>
      <c r="F267">
        <f t="shared" si="9"/>
        <v>0.91724137931034477</v>
      </c>
    </row>
    <row r="268" spans="1:6" x14ac:dyDescent="0.35">
      <c r="A268" s="12" t="s">
        <v>238</v>
      </c>
      <c r="B268" s="13">
        <v>3.6668509305325225E-2</v>
      </c>
      <c r="C268" s="12">
        <v>22.4</v>
      </c>
      <c r="D268">
        <f t="shared" si="8"/>
        <v>267</v>
      </c>
      <c r="F268">
        <f t="shared" si="9"/>
        <v>0.92068965517241375</v>
      </c>
    </row>
    <row r="269" spans="1:6" x14ac:dyDescent="0.35">
      <c r="A269" s="12" t="s">
        <v>211</v>
      </c>
      <c r="B269" s="13">
        <v>3.7751796027609523E-2</v>
      </c>
      <c r="C269" s="12">
        <v>5.6</v>
      </c>
      <c r="D269">
        <f t="shared" si="8"/>
        <v>268</v>
      </c>
      <c r="F269">
        <f t="shared" si="9"/>
        <v>0.92413793103448272</v>
      </c>
    </row>
    <row r="270" spans="1:6" x14ac:dyDescent="0.35">
      <c r="A270" s="12" t="s">
        <v>189</v>
      </c>
      <c r="B270" s="13">
        <v>4.1195476575121161E-2</v>
      </c>
      <c r="C270" s="12">
        <v>11.7</v>
      </c>
      <c r="D270">
        <f t="shared" si="8"/>
        <v>269</v>
      </c>
      <c r="F270">
        <f t="shared" si="9"/>
        <v>0.92758620689655169</v>
      </c>
    </row>
    <row r="271" spans="1:6" x14ac:dyDescent="0.35">
      <c r="A271" s="12" t="s">
        <v>253</v>
      </c>
      <c r="B271" s="13">
        <v>4.1687283523008413E-2</v>
      </c>
      <c r="C271" s="14">
        <v>10.3</v>
      </c>
      <c r="D271">
        <f t="shared" si="8"/>
        <v>270</v>
      </c>
      <c r="F271">
        <f t="shared" si="9"/>
        <v>0.93103448275862066</v>
      </c>
    </row>
    <row r="272" spans="1:6" x14ac:dyDescent="0.35">
      <c r="A272" s="12" t="s">
        <v>279</v>
      </c>
      <c r="B272" s="13">
        <v>4.3296089385474863E-2</v>
      </c>
      <c r="C272" s="14">
        <v>1.7</v>
      </c>
      <c r="D272">
        <f t="shared" si="8"/>
        <v>271</v>
      </c>
      <c r="F272">
        <f t="shared" si="9"/>
        <v>0.93448275862068964</v>
      </c>
    </row>
    <row r="273" spans="1:6" x14ac:dyDescent="0.35">
      <c r="A273" s="12" t="s">
        <v>101</v>
      </c>
      <c r="B273" s="13">
        <v>4.6614872364039953E-2</v>
      </c>
      <c r="C273" s="14">
        <v>6.3</v>
      </c>
      <c r="D273">
        <f t="shared" si="8"/>
        <v>272</v>
      </c>
      <c r="F273">
        <f t="shared" si="9"/>
        <v>0.93793103448275861</v>
      </c>
    </row>
    <row r="274" spans="1:6" x14ac:dyDescent="0.35">
      <c r="A274" s="12" t="s">
        <v>282</v>
      </c>
      <c r="B274" s="13">
        <v>4.6708410898629212E-2</v>
      </c>
      <c r="C274" s="14">
        <v>16.7</v>
      </c>
      <c r="D274">
        <f t="shared" si="8"/>
        <v>273</v>
      </c>
      <c r="F274">
        <f t="shared" si="9"/>
        <v>0.94137931034482758</v>
      </c>
    </row>
    <row r="275" spans="1:6" x14ac:dyDescent="0.35">
      <c r="A275" s="12" t="s">
        <v>170</v>
      </c>
      <c r="B275" s="13">
        <v>5.0301431801055015E-2</v>
      </c>
      <c r="C275" s="14">
        <v>3.9</v>
      </c>
      <c r="D275">
        <f t="shared" si="8"/>
        <v>274</v>
      </c>
      <c r="F275">
        <f t="shared" si="9"/>
        <v>0.94482758620689655</v>
      </c>
    </row>
    <row r="276" spans="1:6" x14ac:dyDescent="0.35">
      <c r="A276" s="12" t="s">
        <v>123</v>
      </c>
      <c r="B276" s="13">
        <v>5.1439753983785294E-2</v>
      </c>
      <c r="C276" s="14">
        <v>6.4</v>
      </c>
      <c r="D276">
        <f t="shared" si="8"/>
        <v>275</v>
      </c>
      <c r="F276">
        <f t="shared" si="9"/>
        <v>0.94827586206896552</v>
      </c>
    </row>
    <row r="277" spans="1:6" x14ac:dyDescent="0.35">
      <c r="A277" s="12" t="s">
        <v>308</v>
      </c>
      <c r="B277" s="13">
        <v>5.1752528816749001E-2</v>
      </c>
      <c r="C277" s="14">
        <v>8.1</v>
      </c>
      <c r="D277">
        <f t="shared" si="8"/>
        <v>276</v>
      </c>
      <c r="F277">
        <f t="shared" si="9"/>
        <v>0.9517241379310345</v>
      </c>
    </row>
    <row r="278" spans="1:6" x14ac:dyDescent="0.35">
      <c r="A278" s="12" t="s">
        <v>254</v>
      </c>
      <c r="B278" s="13">
        <v>5.202135106755338E-2</v>
      </c>
      <c r="C278" s="14">
        <v>304.3</v>
      </c>
      <c r="D278">
        <f t="shared" si="8"/>
        <v>277</v>
      </c>
      <c r="F278">
        <f t="shared" si="9"/>
        <v>0.95517241379310347</v>
      </c>
    </row>
    <row r="279" spans="1:6" x14ac:dyDescent="0.35">
      <c r="A279" s="12" t="s">
        <v>261</v>
      </c>
      <c r="B279" s="13">
        <v>5.2585451358457491E-2</v>
      </c>
      <c r="C279" s="14">
        <v>16.5</v>
      </c>
      <c r="D279">
        <f t="shared" si="8"/>
        <v>278</v>
      </c>
      <c r="F279">
        <f t="shared" si="9"/>
        <v>0.95862068965517244</v>
      </c>
    </row>
    <row r="280" spans="1:6" x14ac:dyDescent="0.35">
      <c r="A280" s="12" t="s">
        <v>266</v>
      </c>
      <c r="B280" s="13">
        <v>5.2631578947368418E-2</v>
      </c>
      <c r="C280" s="14">
        <v>8.6</v>
      </c>
      <c r="D280">
        <f t="shared" si="8"/>
        <v>279</v>
      </c>
      <c r="F280">
        <f t="shared" si="9"/>
        <v>0.96206896551724141</v>
      </c>
    </row>
    <row r="281" spans="1:6" x14ac:dyDescent="0.35">
      <c r="A281" s="12" t="s">
        <v>236</v>
      </c>
      <c r="B281" s="13">
        <v>5.5181880576527113E-2</v>
      </c>
      <c r="C281" s="12">
        <v>18</v>
      </c>
      <c r="D281">
        <f t="shared" si="8"/>
        <v>280</v>
      </c>
      <c r="F281">
        <f t="shared" si="9"/>
        <v>0.96551724137931039</v>
      </c>
    </row>
    <row r="282" spans="1:6" x14ac:dyDescent="0.35">
      <c r="A282" s="12" t="s">
        <v>148</v>
      </c>
      <c r="B282" s="13">
        <v>5.5473006438831102E-2</v>
      </c>
      <c r="C282" s="14">
        <v>1.6</v>
      </c>
      <c r="D282">
        <f t="shared" si="8"/>
        <v>281</v>
      </c>
      <c r="F282">
        <f t="shared" si="9"/>
        <v>0.96896551724137936</v>
      </c>
    </row>
    <row r="283" spans="1:6" x14ac:dyDescent="0.35">
      <c r="A283" s="12" t="s">
        <v>164</v>
      </c>
      <c r="B283" s="13">
        <v>5.9764859568909208E-2</v>
      </c>
      <c r="C283" s="14">
        <v>7.1</v>
      </c>
      <c r="D283">
        <f t="shared" si="8"/>
        <v>282</v>
      </c>
      <c r="F283">
        <f t="shared" si="9"/>
        <v>0.97241379310344822</v>
      </c>
    </row>
    <row r="284" spans="1:6" x14ac:dyDescent="0.35">
      <c r="A284" s="12" t="s">
        <v>171</v>
      </c>
      <c r="B284" s="13">
        <v>6.1657032755298651E-2</v>
      </c>
      <c r="C284" s="14">
        <v>27.9</v>
      </c>
      <c r="D284">
        <f t="shared" si="8"/>
        <v>283</v>
      </c>
      <c r="F284">
        <f t="shared" si="9"/>
        <v>0.97586206896551719</v>
      </c>
    </row>
    <row r="285" spans="1:6" x14ac:dyDescent="0.35">
      <c r="A285" s="12" t="s">
        <v>141</v>
      </c>
      <c r="B285" s="13">
        <v>6.1717399276994815E-2</v>
      </c>
      <c r="C285" s="14">
        <v>31</v>
      </c>
      <c r="D285">
        <f t="shared" si="8"/>
        <v>284</v>
      </c>
      <c r="F285">
        <f t="shared" si="9"/>
        <v>0.97931034482758617</v>
      </c>
    </row>
    <row r="286" spans="1:6" x14ac:dyDescent="0.35">
      <c r="A286" s="12" t="s">
        <v>51</v>
      </c>
      <c r="B286" s="13">
        <v>6.5300451545675584E-2</v>
      </c>
      <c r="C286" s="14">
        <v>21.8</v>
      </c>
      <c r="D286">
        <f t="shared" si="8"/>
        <v>285</v>
      </c>
      <c r="F286">
        <f t="shared" si="9"/>
        <v>0.98275862068965514</v>
      </c>
    </row>
    <row r="287" spans="1:6" x14ac:dyDescent="0.35">
      <c r="A287" s="12" t="s">
        <v>184</v>
      </c>
      <c r="B287" s="13">
        <v>7.0617780010045206E-2</v>
      </c>
      <c r="C287" s="14">
        <v>163.80000000000001</v>
      </c>
      <c r="D287">
        <f t="shared" si="8"/>
        <v>286</v>
      </c>
      <c r="F287">
        <f t="shared" si="9"/>
        <v>0.98620689655172411</v>
      </c>
    </row>
    <row r="288" spans="1:6" x14ac:dyDescent="0.35">
      <c r="A288" s="12" t="s">
        <v>53</v>
      </c>
      <c r="B288" s="13">
        <v>7.2093721838389913E-2</v>
      </c>
      <c r="C288" s="14">
        <v>10</v>
      </c>
      <c r="D288">
        <f t="shared" si="8"/>
        <v>287</v>
      </c>
      <c r="F288">
        <f t="shared" si="9"/>
        <v>0.98965517241379308</v>
      </c>
    </row>
    <row r="289" spans="1:6" x14ac:dyDescent="0.35">
      <c r="A289" s="12" t="s">
        <v>75</v>
      </c>
      <c r="B289" s="13">
        <v>9.2788461538461542E-2</v>
      </c>
      <c r="C289" s="14">
        <v>10.8</v>
      </c>
      <c r="D289">
        <f t="shared" si="8"/>
        <v>288</v>
      </c>
      <c r="F289">
        <f t="shared" si="9"/>
        <v>0.99310344827586206</v>
      </c>
    </row>
    <row r="290" spans="1:6" x14ac:dyDescent="0.35">
      <c r="A290" s="12" t="s">
        <v>175</v>
      </c>
      <c r="B290" s="13">
        <v>0.11989770827185994</v>
      </c>
      <c r="C290" s="14">
        <v>38.700000000000003</v>
      </c>
      <c r="D290">
        <f t="shared" si="8"/>
        <v>289</v>
      </c>
      <c r="F290">
        <f t="shared" si="9"/>
        <v>0.99655172413793103</v>
      </c>
    </row>
    <row r="291" spans="1:6" x14ac:dyDescent="0.35">
      <c r="A291" s="12" t="s">
        <v>159</v>
      </c>
      <c r="B291" s="13">
        <v>0.1509174941655608</v>
      </c>
      <c r="C291" s="14">
        <v>1173.0999999999999</v>
      </c>
      <c r="D291">
        <f t="shared" si="8"/>
        <v>290</v>
      </c>
      <c r="F291">
        <f t="shared" si="9"/>
        <v>1</v>
      </c>
    </row>
    <row r="295" spans="1:6" x14ac:dyDescent="0.35">
      <c r="A295" s="12" t="s">
        <v>323</v>
      </c>
    </row>
  </sheetData>
  <autoFilter ref="A1:F1" xr:uid="{4ABFB50C-FAEA-462A-8FFD-4B0FC19DCA64}">
    <sortState xmlns:xlrd2="http://schemas.microsoft.com/office/spreadsheetml/2017/richdata2" ref="A2:F291">
      <sortCondition ref="F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8EFA-C431-471C-AC5E-A30AC70F89D4}">
  <dimension ref="A1:AC195"/>
  <sheetViews>
    <sheetView workbookViewId="0"/>
  </sheetViews>
  <sheetFormatPr defaultRowHeight="14.5" x14ac:dyDescent="0.35"/>
  <cols>
    <col min="1" max="1" width="14.453125" style="4" bestFit="1" customWidth="1"/>
    <col min="2" max="2" width="9.7265625" style="30" bestFit="1" customWidth="1"/>
    <col min="6" max="20" width="9.1796875" style="4"/>
    <col min="21" max="21" width="16.1796875" style="4" customWidth="1"/>
  </cols>
  <sheetData>
    <row r="1" spans="1:29" s="1" customFormat="1" x14ac:dyDescent="0.35">
      <c r="A1" s="3" t="s">
        <v>2</v>
      </c>
      <c r="B1" s="31" t="s">
        <v>325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/>
      <c r="W1"/>
      <c r="X1"/>
      <c r="Y1"/>
      <c r="Z1"/>
      <c r="AA1"/>
      <c r="AB1"/>
      <c r="AC1"/>
    </row>
    <row r="2" spans="1:29" x14ac:dyDescent="0.35">
      <c r="A2" s="4" t="s">
        <v>251</v>
      </c>
      <c r="B2" s="30">
        <v>1</v>
      </c>
    </row>
    <row r="3" spans="1:29" x14ac:dyDescent="0.35">
      <c r="A3" s="4" t="s">
        <v>74</v>
      </c>
      <c r="B3" s="30" t="s">
        <v>640</v>
      </c>
    </row>
    <row r="4" spans="1:29" x14ac:dyDescent="0.35">
      <c r="A4" s="4" t="s">
        <v>296</v>
      </c>
      <c r="B4" s="30" t="s">
        <v>641</v>
      </c>
    </row>
    <row r="5" spans="1:29" x14ac:dyDescent="0.35">
      <c r="A5" s="4" t="s">
        <v>159</v>
      </c>
      <c r="B5" s="30" t="s">
        <v>642</v>
      </c>
    </row>
    <row r="6" spans="1:29" x14ac:dyDescent="0.35">
      <c r="A6" s="4" t="s">
        <v>194</v>
      </c>
      <c r="B6" s="30" t="s">
        <v>642</v>
      </c>
    </row>
    <row r="7" spans="1:29" x14ac:dyDescent="0.35">
      <c r="A7" s="4" t="s">
        <v>312</v>
      </c>
      <c r="B7" s="30" t="s">
        <v>643</v>
      </c>
    </row>
    <row r="8" spans="1:29" x14ac:dyDescent="0.35">
      <c r="A8" s="4" t="s">
        <v>260</v>
      </c>
      <c r="B8" s="30" t="s">
        <v>643</v>
      </c>
    </row>
    <row r="9" spans="1:29" x14ac:dyDescent="0.35">
      <c r="A9" s="4" t="s">
        <v>213</v>
      </c>
      <c r="B9" s="30" t="s">
        <v>643</v>
      </c>
    </row>
    <row r="10" spans="1:29" x14ac:dyDescent="0.35">
      <c r="A10" s="4" t="s">
        <v>280</v>
      </c>
      <c r="B10" s="30" t="s">
        <v>643</v>
      </c>
    </row>
    <row r="11" spans="1:29" x14ac:dyDescent="0.35">
      <c r="A11" s="4" t="s">
        <v>210</v>
      </c>
      <c r="B11" s="30" t="s">
        <v>643</v>
      </c>
    </row>
    <row r="12" spans="1:29" x14ac:dyDescent="0.35">
      <c r="A12" s="4" t="s">
        <v>145</v>
      </c>
      <c r="B12" s="30" t="s">
        <v>643</v>
      </c>
    </row>
    <row r="13" spans="1:29" x14ac:dyDescent="0.35">
      <c r="A13" s="4" t="s">
        <v>103</v>
      </c>
      <c r="B13" s="30" t="s">
        <v>644</v>
      </c>
    </row>
    <row r="14" spans="1:29" x14ac:dyDescent="0.35">
      <c r="A14" s="4" t="s">
        <v>290</v>
      </c>
      <c r="B14" s="30" t="s">
        <v>644</v>
      </c>
    </row>
    <row r="15" spans="1:29" x14ac:dyDescent="0.35">
      <c r="A15" s="4" t="s">
        <v>261</v>
      </c>
      <c r="B15" s="30" t="s">
        <v>644</v>
      </c>
    </row>
    <row r="16" spans="1:29" x14ac:dyDescent="0.35">
      <c r="A16" s="4" t="s">
        <v>206</v>
      </c>
      <c r="B16" s="30" t="s">
        <v>644</v>
      </c>
    </row>
    <row r="17" spans="1:2" x14ac:dyDescent="0.35">
      <c r="A17" s="4" t="s">
        <v>55</v>
      </c>
      <c r="B17" s="30" t="s">
        <v>644</v>
      </c>
    </row>
    <row r="18" spans="1:2" x14ac:dyDescent="0.35">
      <c r="A18" s="4" t="s">
        <v>263</v>
      </c>
      <c r="B18" s="30" t="s">
        <v>644</v>
      </c>
    </row>
    <row r="19" spans="1:2" x14ac:dyDescent="0.35">
      <c r="A19" s="4" t="s">
        <v>129</v>
      </c>
      <c r="B19" s="30" t="s">
        <v>644</v>
      </c>
    </row>
    <row r="20" spans="1:2" x14ac:dyDescent="0.35">
      <c r="A20" s="4" t="s">
        <v>294</v>
      </c>
      <c r="B20" s="30" t="s">
        <v>644</v>
      </c>
    </row>
    <row r="21" spans="1:2" x14ac:dyDescent="0.35">
      <c r="A21" s="4" t="s">
        <v>285</v>
      </c>
      <c r="B21" s="30" t="s">
        <v>645</v>
      </c>
    </row>
    <row r="22" spans="1:2" x14ac:dyDescent="0.35">
      <c r="A22" s="4" t="s">
        <v>278</v>
      </c>
      <c r="B22" s="30" t="s">
        <v>645</v>
      </c>
    </row>
    <row r="23" spans="1:2" x14ac:dyDescent="0.35">
      <c r="A23" s="4" t="s">
        <v>245</v>
      </c>
      <c r="B23" s="30" t="s">
        <v>645</v>
      </c>
    </row>
    <row r="24" spans="1:2" x14ac:dyDescent="0.35">
      <c r="A24" s="4" t="s">
        <v>299</v>
      </c>
      <c r="B24" s="30" t="s">
        <v>646</v>
      </c>
    </row>
    <row r="25" spans="1:2" x14ac:dyDescent="0.35">
      <c r="A25" s="4" t="s">
        <v>124</v>
      </c>
      <c r="B25" s="30" t="s">
        <v>646</v>
      </c>
    </row>
    <row r="26" spans="1:2" x14ac:dyDescent="0.35">
      <c r="A26" s="4" t="s">
        <v>217</v>
      </c>
      <c r="B26" s="30" t="s">
        <v>647</v>
      </c>
    </row>
    <row r="27" spans="1:2" x14ac:dyDescent="0.35">
      <c r="A27" s="4" t="s">
        <v>212</v>
      </c>
      <c r="B27" s="30" t="s">
        <v>648</v>
      </c>
    </row>
    <row r="28" spans="1:2" x14ac:dyDescent="0.35">
      <c r="A28" s="4" t="s">
        <v>254</v>
      </c>
      <c r="B28" s="30" t="s">
        <v>648</v>
      </c>
    </row>
    <row r="29" spans="1:2" x14ac:dyDescent="0.35">
      <c r="A29" s="4" t="s">
        <v>218</v>
      </c>
      <c r="B29" s="30" t="s">
        <v>649</v>
      </c>
    </row>
    <row r="30" spans="1:2" x14ac:dyDescent="0.35">
      <c r="A30" s="4" t="s">
        <v>277</v>
      </c>
      <c r="B30" s="30" t="s">
        <v>649</v>
      </c>
    </row>
    <row r="31" spans="1:2" x14ac:dyDescent="0.35">
      <c r="A31" s="4" t="s">
        <v>275</v>
      </c>
      <c r="B31" s="30" t="s">
        <v>649</v>
      </c>
    </row>
    <row r="32" spans="1:2" x14ac:dyDescent="0.35">
      <c r="A32" s="4" t="s">
        <v>289</v>
      </c>
      <c r="B32" s="30" t="s">
        <v>650</v>
      </c>
    </row>
    <row r="33" spans="1:2" x14ac:dyDescent="0.35">
      <c r="A33" s="4" t="s">
        <v>133</v>
      </c>
      <c r="B33" s="30" t="s">
        <v>650</v>
      </c>
    </row>
    <row r="34" spans="1:2" x14ac:dyDescent="0.35">
      <c r="A34" s="4" t="s">
        <v>252</v>
      </c>
      <c r="B34" s="30" t="s">
        <v>650</v>
      </c>
    </row>
    <row r="35" spans="1:2" x14ac:dyDescent="0.35">
      <c r="A35" s="4" t="s">
        <v>293</v>
      </c>
      <c r="B35" s="30" t="s">
        <v>651</v>
      </c>
    </row>
    <row r="36" spans="1:2" x14ac:dyDescent="0.35">
      <c r="A36" s="4" t="s">
        <v>272</v>
      </c>
      <c r="B36" s="30" t="s">
        <v>651</v>
      </c>
    </row>
    <row r="37" spans="1:2" x14ac:dyDescent="0.35">
      <c r="A37" s="4" t="s">
        <v>166</v>
      </c>
      <c r="B37" s="30" t="s">
        <v>651</v>
      </c>
    </row>
    <row r="38" spans="1:2" x14ac:dyDescent="0.35">
      <c r="A38" s="4" t="s">
        <v>135</v>
      </c>
      <c r="B38" s="30" t="s">
        <v>652</v>
      </c>
    </row>
    <row r="39" spans="1:2" x14ac:dyDescent="0.35">
      <c r="A39" s="4" t="s">
        <v>283</v>
      </c>
      <c r="B39" s="30" t="s">
        <v>652</v>
      </c>
    </row>
    <row r="40" spans="1:2" x14ac:dyDescent="0.35">
      <c r="A40" s="4" t="s">
        <v>200</v>
      </c>
      <c r="B40" s="30" t="s">
        <v>652</v>
      </c>
    </row>
    <row r="41" spans="1:2" x14ac:dyDescent="0.35">
      <c r="A41" s="4" t="s">
        <v>300</v>
      </c>
      <c r="B41" s="30" t="s">
        <v>652</v>
      </c>
    </row>
    <row r="42" spans="1:2" x14ac:dyDescent="0.35">
      <c r="A42" s="4" t="s">
        <v>264</v>
      </c>
      <c r="B42" s="30" t="s">
        <v>653</v>
      </c>
    </row>
    <row r="43" spans="1:2" x14ac:dyDescent="0.35">
      <c r="A43" s="4" t="s">
        <v>152</v>
      </c>
      <c r="B43" s="30" t="s">
        <v>653</v>
      </c>
    </row>
    <row r="44" spans="1:2" x14ac:dyDescent="0.35">
      <c r="A44" s="4" t="s">
        <v>190</v>
      </c>
      <c r="B44" s="30" t="s">
        <v>653</v>
      </c>
    </row>
    <row r="45" spans="1:2" x14ac:dyDescent="0.35">
      <c r="A45" s="4" t="s">
        <v>126</v>
      </c>
      <c r="B45" s="30" t="s">
        <v>654</v>
      </c>
    </row>
    <row r="46" spans="1:2" x14ac:dyDescent="0.35">
      <c r="A46" s="4" t="s">
        <v>177</v>
      </c>
      <c r="B46" s="30" t="s">
        <v>654</v>
      </c>
    </row>
    <row r="47" spans="1:2" x14ac:dyDescent="0.35">
      <c r="A47" s="4" t="s">
        <v>238</v>
      </c>
      <c r="B47" s="30" t="s">
        <v>655</v>
      </c>
    </row>
    <row r="48" spans="1:2" x14ac:dyDescent="0.35">
      <c r="A48" s="4" t="s">
        <v>279</v>
      </c>
      <c r="B48" s="30" t="s">
        <v>655</v>
      </c>
    </row>
    <row r="49" spans="1:2" x14ac:dyDescent="0.35">
      <c r="A49" s="4" t="s">
        <v>270</v>
      </c>
      <c r="B49" s="30" t="s">
        <v>655</v>
      </c>
    </row>
    <row r="50" spans="1:2" x14ac:dyDescent="0.35">
      <c r="A50" s="4" t="s">
        <v>228</v>
      </c>
      <c r="B50" s="30" t="s">
        <v>656</v>
      </c>
    </row>
    <row r="51" spans="1:2" x14ac:dyDescent="0.35">
      <c r="A51" s="4" t="s">
        <v>174</v>
      </c>
      <c r="B51" s="30" t="s">
        <v>656</v>
      </c>
    </row>
    <row r="52" spans="1:2" x14ac:dyDescent="0.35">
      <c r="A52" s="4" t="s">
        <v>239</v>
      </c>
      <c r="B52" s="30" t="s">
        <v>656</v>
      </c>
    </row>
    <row r="53" spans="1:2" x14ac:dyDescent="0.35">
      <c r="A53" s="4" t="s">
        <v>196</v>
      </c>
      <c r="B53" s="30" t="s">
        <v>656</v>
      </c>
    </row>
    <row r="54" spans="1:2" x14ac:dyDescent="0.35">
      <c r="A54" s="4" t="s">
        <v>236</v>
      </c>
      <c r="B54" s="30" t="s">
        <v>657</v>
      </c>
    </row>
    <row r="55" spans="1:2" x14ac:dyDescent="0.35">
      <c r="A55" s="4" t="s">
        <v>313</v>
      </c>
      <c r="B55" s="30" t="s">
        <v>657</v>
      </c>
    </row>
    <row r="56" spans="1:2" x14ac:dyDescent="0.35">
      <c r="A56" s="4" t="s">
        <v>222</v>
      </c>
      <c r="B56" s="30" t="s">
        <v>657</v>
      </c>
    </row>
    <row r="57" spans="1:2" x14ac:dyDescent="0.35">
      <c r="A57" s="4" t="s">
        <v>130</v>
      </c>
      <c r="B57" s="30" t="s">
        <v>657</v>
      </c>
    </row>
    <row r="58" spans="1:2" x14ac:dyDescent="0.35">
      <c r="A58" s="4" t="s">
        <v>41</v>
      </c>
      <c r="B58" s="30" t="s">
        <v>658</v>
      </c>
    </row>
    <row r="59" spans="1:2" x14ac:dyDescent="0.35">
      <c r="A59" s="4" t="s">
        <v>256</v>
      </c>
      <c r="B59" s="30" t="s">
        <v>658</v>
      </c>
    </row>
    <row r="60" spans="1:2" x14ac:dyDescent="0.35">
      <c r="A60" s="4" t="s">
        <v>114</v>
      </c>
      <c r="B60" s="30" t="s">
        <v>659</v>
      </c>
    </row>
    <row r="61" spans="1:2" x14ac:dyDescent="0.35">
      <c r="A61" s="4" t="s">
        <v>165</v>
      </c>
      <c r="B61" s="30" t="s">
        <v>659</v>
      </c>
    </row>
    <row r="62" spans="1:2" x14ac:dyDescent="0.35">
      <c r="A62" s="4" t="s">
        <v>195</v>
      </c>
      <c r="B62" s="30" t="s">
        <v>660</v>
      </c>
    </row>
    <row r="63" spans="1:2" x14ac:dyDescent="0.35">
      <c r="A63" s="4" t="s">
        <v>286</v>
      </c>
      <c r="B63" s="30" t="s">
        <v>660</v>
      </c>
    </row>
    <row r="64" spans="1:2" x14ac:dyDescent="0.35">
      <c r="A64" s="4" t="s">
        <v>208</v>
      </c>
      <c r="B64" s="30" t="s">
        <v>660</v>
      </c>
    </row>
    <row r="65" spans="1:2" x14ac:dyDescent="0.35">
      <c r="A65" s="4" t="s">
        <v>309</v>
      </c>
      <c r="B65" s="30" t="s">
        <v>661</v>
      </c>
    </row>
    <row r="66" spans="1:2" x14ac:dyDescent="0.35">
      <c r="A66" s="4" t="s">
        <v>248</v>
      </c>
      <c r="B66" s="30" t="s">
        <v>661</v>
      </c>
    </row>
    <row r="67" spans="1:2" x14ac:dyDescent="0.35">
      <c r="A67" s="4" t="s">
        <v>120</v>
      </c>
      <c r="B67" s="30" t="s">
        <v>661</v>
      </c>
    </row>
    <row r="68" spans="1:2" x14ac:dyDescent="0.35">
      <c r="A68" s="4" t="s">
        <v>144</v>
      </c>
      <c r="B68" s="30" t="s">
        <v>661</v>
      </c>
    </row>
    <row r="69" spans="1:2" x14ac:dyDescent="0.35">
      <c r="A69" s="4" t="s">
        <v>189</v>
      </c>
      <c r="B69" s="30" t="s">
        <v>662</v>
      </c>
    </row>
    <row r="70" spans="1:2" x14ac:dyDescent="0.35">
      <c r="A70" s="4" t="s">
        <v>109</v>
      </c>
      <c r="B70" s="30" t="s">
        <v>662</v>
      </c>
    </row>
    <row r="71" spans="1:2" x14ac:dyDescent="0.35">
      <c r="A71" s="4" t="s">
        <v>663</v>
      </c>
      <c r="B71" s="30" t="s">
        <v>662</v>
      </c>
    </row>
    <row r="72" spans="1:2" x14ac:dyDescent="0.35">
      <c r="A72" s="4" t="s">
        <v>173</v>
      </c>
      <c r="B72" s="30" t="s">
        <v>664</v>
      </c>
    </row>
    <row r="73" spans="1:2" x14ac:dyDescent="0.35">
      <c r="A73" s="4" t="s">
        <v>76</v>
      </c>
      <c r="B73" s="30" t="s">
        <v>664</v>
      </c>
    </row>
    <row r="74" spans="1:2" x14ac:dyDescent="0.35">
      <c r="A74" s="4" t="s">
        <v>240</v>
      </c>
      <c r="B74" s="30" t="s">
        <v>665</v>
      </c>
    </row>
    <row r="75" spans="1:2" x14ac:dyDescent="0.35">
      <c r="A75" s="4" t="s">
        <v>150</v>
      </c>
      <c r="B75" s="30" t="s">
        <v>666</v>
      </c>
    </row>
    <row r="76" spans="1:2" x14ac:dyDescent="0.35">
      <c r="A76" s="4" t="s">
        <v>303</v>
      </c>
      <c r="B76" s="30" t="s">
        <v>666</v>
      </c>
    </row>
    <row r="77" spans="1:2" x14ac:dyDescent="0.35">
      <c r="A77" s="4" t="s">
        <v>282</v>
      </c>
      <c r="B77" s="30" t="s">
        <v>667</v>
      </c>
    </row>
    <row r="78" spans="1:2" x14ac:dyDescent="0.35">
      <c r="A78" s="4" t="s">
        <v>136</v>
      </c>
      <c r="B78" s="30" t="s">
        <v>667</v>
      </c>
    </row>
    <row r="79" spans="1:2" x14ac:dyDescent="0.35">
      <c r="A79" s="4" t="s">
        <v>297</v>
      </c>
      <c r="B79" s="30" t="s">
        <v>667</v>
      </c>
    </row>
    <row r="80" spans="1:2" x14ac:dyDescent="0.35">
      <c r="A80" s="4" t="s">
        <v>108</v>
      </c>
      <c r="B80" s="30" t="s">
        <v>668</v>
      </c>
    </row>
    <row r="81" spans="1:2" x14ac:dyDescent="0.35">
      <c r="A81" s="4" t="s">
        <v>168</v>
      </c>
      <c r="B81" s="30" t="s">
        <v>668</v>
      </c>
    </row>
    <row r="82" spans="1:2" x14ac:dyDescent="0.35">
      <c r="A82" s="4" t="s">
        <v>81</v>
      </c>
      <c r="B82" s="30" t="s">
        <v>669</v>
      </c>
    </row>
    <row r="83" spans="1:2" x14ac:dyDescent="0.35">
      <c r="A83" s="4" t="s">
        <v>302</v>
      </c>
      <c r="B83" s="30" t="s">
        <v>669</v>
      </c>
    </row>
    <row r="84" spans="1:2" x14ac:dyDescent="0.35">
      <c r="A84" s="4" t="s">
        <v>215</v>
      </c>
      <c r="B84" s="30" t="s">
        <v>669</v>
      </c>
    </row>
    <row r="85" spans="1:2" x14ac:dyDescent="0.35">
      <c r="A85" s="4" t="s">
        <v>207</v>
      </c>
      <c r="B85" s="30" t="s">
        <v>670</v>
      </c>
    </row>
    <row r="86" spans="1:2" x14ac:dyDescent="0.35">
      <c r="A86" s="4" t="s">
        <v>54</v>
      </c>
      <c r="B86" s="30" t="s">
        <v>670</v>
      </c>
    </row>
    <row r="87" spans="1:2" x14ac:dyDescent="0.35">
      <c r="A87" s="4" t="s">
        <v>175</v>
      </c>
      <c r="B87" s="30" t="s">
        <v>670</v>
      </c>
    </row>
    <row r="88" spans="1:2" x14ac:dyDescent="0.35">
      <c r="A88" s="4" t="s">
        <v>89</v>
      </c>
      <c r="B88" s="30" t="s">
        <v>670</v>
      </c>
    </row>
    <row r="89" spans="1:2" x14ac:dyDescent="0.35">
      <c r="A89" s="4" t="s">
        <v>232</v>
      </c>
      <c r="B89" s="30" t="s">
        <v>671</v>
      </c>
    </row>
    <row r="90" spans="1:2" x14ac:dyDescent="0.35">
      <c r="A90" s="4" t="s">
        <v>310</v>
      </c>
      <c r="B90" s="30" t="s">
        <v>671</v>
      </c>
    </row>
    <row r="91" spans="1:2" x14ac:dyDescent="0.35">
      <c r="A91" s="4" t="s">
        <v>57</v>
      </c>
      <c r="B91" s="30" t="s">
        <v>671</v>
      </c>
    </row>
    <row r="92" spans="1:2" x14ac:dyDescent="0.35">
      <c r="A92" s="4" t="s">
        <v>75</v>
      </c>
      <c r="B92" s="30" t="s">
        <v>672</v>
      </c>
    </row>
    <row r="93" spans="1:2" x14ac:dyDescent="0.35">
      <c r="A93" s="4" t="s">
        <v>295</v>
      </c>
      <c r="B93" s="30" t="s">
        <v>672</v>
      </c>
    </row>
    <row r="94" spans="1:2" x14ac:dyDescent="0.35">
      <c r="A94" s="4" t="s">
        <v>226</v>
      </c>
      <c r="B94" s="30" t="s">
        <v>672</v>
      </c>
    </row>
    <row r="95" spans="1:2" x14ac:dyDescent="0.35">
      <c r="A95" s="4" t="s">
        <v>97</v>
      </c>
      <c r="B95" s="30" t="s">
        <v>672</v>
      </c>
    </row>
    <row r="96" spans="1:2" x14ac:dyDescent="0.35">
      <c r="A96" s="4" t="s">
        <v>68</v>
      </c>
      <c r="B96" s="30" t="s">
        <v>673</v>
      </c>
    </row>
    <row r="97" spans="1:2" x14ac:dyDescent="0.35">
      <c r="A97" s="4" t="s">
        <v>146</v>
      </c>
      <c r="B97" s="30" t="s">
        <v>674</v>
      </c>
    </row>
    <row r="98" spans="1:2" x14ac:dyDescent="0.35">
      <c r="A98" s="4" t="s">
        <v>71</v>
      </c>
      <c r="B98" s="30" t="s">
        <v>674</v>
      </c>
    </row>
    <row r="99" spans="1:2" x14ac:dyDescent="0.35">
      <c r="A99" s="4" t="s">
        <v>88</v>
      </c>
      <c r="B99" s="30" t="s">
        <v>674</v>
      </c>
    </row>
    <row r="100" spans="1:2" x14ac:dyDescent="0.35">
      <c r="A100" s="4" t="s">
        <v>227</v>
      </c>
      <c r="B100" s="30" t="s">
        <v>674</v>
      </c>
    </row>
    <row r="101" spans="1:2" x14ac:dyDescent="0.35">
      <c r="A101" s="4" t="s">
        <v>179</v>
      </c>
      <c r="B101" s="30" t="s">
        <v>674</v>
      </c>
    </row>
    <row r="102" spans="1:2" x14ac:dyDescent="0.35">
      <c r="A102" s="4" t="s">
        <v>274</v>
      </c>
      <c r="B102" s="30" t="s">
        <v>674</v>
      </c>
    </row>
    <row r="103" spans="1:2" x14ac:dyDescent="0.35">
      <c r="A103" s="4" t="s">
        <v>151</v>
      </c>
      <c r="B103" s="30" t="s">
        <v>674</v>
      </c>
    </row>
    <row r="104" spans="1:2" x14ac:dyDescent="0.35">
      <c r="A104" s="4" t="s">
        <v>276</v>
      </c>
      <c r="B104" s="30" t="s">
        <v>674</v>
      </c>
    </row>
    <row r="105" spans="1:2" x14ac:dyDescent="0.35">
      <c r="A105" s="4" t="s">
        <v>298</v>
      </c>
      <c r="B105" s="30" t="s">
        <v>674</v>
      </c>
    </row>
    <row r="106" spans="1:2" x14ac:dyDescent="0.35">
      <c r="A106" s="4" t="s">
        <v>266</v>
      </c>
      <c r="B106" s="30" t="s">
        <v>675</v>
      </c>
    </row>
    <row r="107" spans="1:2" x14ac:dyDescent="0.35">
      <c r="A107" s="4" t="s">
        <v>33</v>
      </c>
      <c r="B107" s="30" t="s">
        <v>676</v>
      </c>
    </row>
    <row r="108" spans="1:2" x14ac:dyDescent="0.35">
      <c r="A108" s="4" t="s">
        <v>246</v>
      </c>
      <c r="B108" s="30" t="s">
        <v>677</v>
      </c>
    </row>
    <row r="109" spans="1:2" x14ac:dyDescent="0.35">
      <c r="A109" s="4" t="s">
        <v>284</v>
      </c>
      <c r="B109" s="30" t="s">
        <v>677</v>
      </c>
    </row>
    <row r="110" spans="1:2" x14ac:dyDescent="0.35">
      <c r="A110" s="4" t="s">
        <v>117</v>
      </c>
      <c r="B110" s="30" t="s">
        <v>677</v>
      </c>
    </row>
    <row r="111" spans="1:2" x14ac:dyDescent="0.35">
      <c r="A111" s="4" t="s">
        <v>204</v>
      </c>
      <c r="B111" s="30" t="s">
        <v>678</v>
      </c>
    </row>
    <row r="112" spans="1:2" x14ac:dyDescent="0.35">
      <c r="A112" s="4" t="s">
        <v>13</v>
      </c>
      <c r="B112" s="30" t="s">
        <v>679</v>
      </c>
    </row>
    <row r="113" spans="1:2" x14ac:dyDescent="0.35">
      <c r="A113" s="4" t="s">
        <v>93</v>
      </c>
      <c r="B113" s="30" t="s">
        <v>679</v>
      </c>
    </row>
    <row r="114" spans="1:2" x14ac:dyDescent="0.35">
      <c r="A114" s="4" t="s">
        <v>132</v>
      </c>
      <c r="B114" s="30" t="s">
        <v>679</v>
      </c>
    </row>
    <row r="115" spans="1:2" x14ac:dyDescent="0.35">
      <c r="A115" s="4" t="s">
        <v>24</v>
      </c>
      <c r="B115" s="30" t="s">
        <v>680</v>
      </c>
    </row>
    <row r="116" spans="1:2" x14ac:dyDescent="0.35">
      <c r="A116" s="4" t="s">
        <v>209</v>
      </c>
      <c r="B116" s="30" t="s">
        <v>681</v>
      </c>
    </row>
    <row r="117" spans="1:2" x14ac:dyDescent="0.35">
      <c r="A117" s="4" t="s">
        <v>253</v>
      </c>
      <c r="B117" s="30" t="s">
        <v>681</v>
      </c>
    </row>
    <row r="118" spans="1:2" x14ac:dyDescent="0.35">
      <c r="A118" s="4" t="s">
        <v>241</v>
      </c>
      <c r="B118" s="30" t="s">
        <v>681</v>
      </c>
    </row>
    <row r="119" spans="1:2" x14ac:dyDescent="0.35">
      <c r="A119" s="4" t="s">
        <v>262</v>
      </c>
      <c r="B119" s="30" t="s">
        <v>682</v>
      </c>
    </row>
    <row r="120" spans="1:2" x14ac:dyDescent="0.35">
      <c r="A120" s="4" t="s">
        <v>138</v>
      </c>
      <c r="B120" s="30" t="s">
        <v>682</v>
      </c>
    </row>
    <row r="121" spans="1:2" x14ac:dyDescent="0.35">
      <c r="A121" s="4" t="s">
        <v>271</v>
      </c>
      <c r="B121" s="30" t="s">
        <v>682</v>
      </c>
    </row>
    <row r="122" spans="1:2" x14ac:dyDescent="0.35">
      <c r="A122" s="4" t="s">
        <v>61</v>
      </c>
      <c r="B122" s="30" t="s">
        <v>682</v>
      </c>
    </row>
    <row r="123" spans="1:2" x14ac:dyDescent="0.35">
      <c r="A123" s="4" t="s">
        <v>35</v>
      </c>
      <c r="B123" s="30" t="s">
        <v>682</v>
      </c>
    </row>
    <row r="124" spans="1:2" x14ac:dyDescent="0.35">
      <c r="A124" s="4" t="s">
        <v>31</v>
      </c>
      <c r="B124" s="30" t="s">
        <v>682</v>
      </c>
    </row>
    <row r="125" spans="1:2" x14ac:dyDescent="0.35">
      <c r="A125" s="4" t="s">
        <v>121</v>
      </c>
      <c r="B125" s="30" t="s">
        <v>683</v>
      </c>
    </row>
    <row r="126" spans="1:2" x14ac:dyDescent="0.35">
      <c r="A126" s="4" t="s">
        <v>176</v>
      </c>
      <c r="B126" s="30" t="s">
        <v>683</v>
      </c>
    </row>
    <row r="127" spans="1:2" x14ac:dyDescent="0.35">
      <c r="A127" s="4" t="s">
        <v>311</v>
      </c>
      <c r="B127" s="30" t="s">
        <v>683</v>
      </c>
    </row>
    <row r="128" spans="1:2" x14ac:dyDescent="0.35">
      <c r="A128" s="4" t="s">
        <v>125</v>
      </c>
      <c r="B128" s="30" t="s">
        <v>683</v>
      </c>
    </row>
    <row r="129" spans="1:2" x14ac:dyDescent="0.35">
      <c r="A129" s="4" t="s">
        <v>95</v>
      </c>
      <c r="B129" s="30" t="s">
        <v>683</v>
      </c>
    </row>
    <row r="130" spans="1:2" x14ac:dyDescent="0.35">
      <c r="A130" s="4" t="s">
        <v>90</v>
      </c>
      <c r="B130" s="30" t="s">
        <v>683</v>
      </c>
    </row>
    <row r="131" spans="1:2" x14ac:dyDescent="0.35">
      <c r="A131" s="4" t="s">
        <v>184</v>
      </c>
      <c r="B131" s="30" t="s">
        <v>683</v>
      </c>
    </row>
    <row r="132" spans="1:2" x14ac:dyDescent="0.35">
      <c r="A132" s="4" t="s">
        <v>139</v>
      </c>
      <c r="B132" s="30" t="s">
        <v>683</v>
      </c>
    </row>
    <row r="133" spans="1:2" x14ac:dyDescent="0.35">
      <c r="A133" s="4" t="s">
        <v>223</v>
      </c>
      <c r="B133" s="30" t="s">
        <v>684</v>
      </c>
    </row>
    <row r="134" spans="1:2" x14ac:dyDescent="0.35">
      <c r="A134" s="4" t="s">
        <v>230</v>
      </c>
      <c r="B134" s="30" t="s">
        <v>684</v>
      </c>
    </row>
    <row r="135" spans="1:2" x14ac:dyDescent="0.35">
      <c r="A135" s="4" t="s">
        <v>685</v>
      </c>
      <c r="B135" s="30" t="s">
        <v>684</v>
      </c>
    </row>
    <row r="136" spans="1:2" x14ac:dyDescent="0.35">
      <c r="A136" s="4" t="s">
        <v>211</v>
      </c>
      <c r="B136" s="30" t="s">
        <v>684</v>
      </c>
    </row>
    <row r="137" spans="1:2" x14ac:dyDescent="0.35">
      <c r="A137" s="4" t="s">
        <v>171</v>
      </c>
      <c r="B137" s="30" t="s">
        <v>684</v>
      </c>
    </row>
    <row r="138" spans="1:2" x14ac:dyDescent="0.35">
      <c r="A138" s="4" t="s">
        <v>170</v>
      </c>
      <c r="B138" s="30" t="s">
        <v>684</v>
      </c>
    </row>
    <row r="139" spans="1:2" x14ac:dyDescent="0.35">
      <c r="A139" s="4" t="s">
        <v>44</v>
      </c>
      <c r="B139" s="30" t="s">
        <v>686</v>
      </c>
    </row>
    <row r="140" spans="1:2" x14ac:dyDescent="0.35">
      <c r="A140" s="4" t="s">
        <v>258</v>
      </c>
      <c r="B140" s="30" t="s">
        <v>686</v>
      </c>
    </row>
    <row r="141" spans="1:2" x14ac:dyDescent="0.35">
      <c r="A141" s="4" t="s">
        <v>244</v>
      </c>
      <c r="B141" s="30" t="s">
        <v>686</v>
      </c>
    </row>
    <row r="142" spans="1:2" x14ac:dyDescent="0.35">
      <c r="A142" s="4" t="s">
        <v>167</v>
      </c>
      <c r="B142" s="30" t="s">
        <v>686</v>
      </c>
    </row>
    <row r="143" spans="1:2" x14ac:dyDescent="0.35">
      <c r="A143" s="4" t="s">
        <v>42</v>
      </c>
      <c r="B143" s="30" t="s">
        <v>687</v>
      </c>
    </row>
    <row r="144" spans="1:2" x14ac:dyDescent="0.35">
      <c r="A144" s="4" t="s">
        <v>287</v>
      </c>
      <c r="B144" s="30" t="s">
        <v>687</v>
      </c>
    </row>
    <row r="145" spans="1:2" x14ac:dyDescent="0.35">
      <c r="A145" s="4" t="s">
        <v>220</v>
      </c>
      <c r="B145" s="30" t="s">
        <v>687</v>
      </c>
    </row>
    <row r="146" spans="1:2" x14ac:dyDescent="0.35">
      <c r="A146" s="4" t="s">
        <v>94</v>
      </c>
      <c r="B146" s="30" t="s">
        <v>688</v>
      </c>
    </row>
    <row r="147" spans="1:2" x14ac:dyDescent="0.35">
      <c r="A147" s="4" t="s">
        <v>100</v>
      </c>
      <c r="B147" s="30" t="s">
        <v>688</v>
      </c>
    </row>
    <row r="148" spans="1:2" x14ac:dyDescent="0.35">
      <c r="A148" s="4" t="s">
        <v>46</v>
      </c>
      <c r="B148" s="30" t="s">
        <v>688</v>
      </c>
    </row>
    <row r="149" spans="1:2" x14ac:dyDescent="0.35">
      <c r="A149" s="4" t="s">
        <v>110</v>
      </c>
      <c r="B149" s="30" t="s">
        <v>689</v>
      </c>
    </row>
    <row r="150" spans="1:2" x14ac:dyDescent="0.35">
      <c r="A150" s="4" t="s">
        <v>221</v>
      </c>
      <c r="B150" s="30" t="s">
        <v>689</v>
      </c>
    </row>
    <row r="151" spans="1:2" x14ac:dyDescent="0.35">
      <c r="A151" s="4" t="s">
        <v>216</v>
      </c>
      <c r="B151" s="30" t="s">
        <v>690</v>
      </c>
    </row>
    <row r="152" spans="1:2" x14ac:dyDescent="0.35">
      <c r="A152" s="4" t="s">
        <v>186</v>
      </c>
      <c r="B152" s="30" t="s">
        <v>690</v>
      </c>
    </row>
    <row r="153" spans="1:2" x14ac:dyDescent="0.35">
      <c r="A153" s="4" t="s">
        <v>247</v>
      </c>
      <c r="B153" s="30" t="s">
        <v>690</v>
      </c>
    </row>
    <row r="154" spans="1:2" x14ac:dyDescent="0.35">
      <c r="A154" s="4" t="s">
        <v>123</v>
      </c>
      <c r="B154" s="30" t="s">
        <v>690</v>
      </c>
    </row>
    <row r="155" spans="1:2" x14ac:dyDescent="0.35">
      <c r="A155" s="4" t="s">
        <v>78</v>
      </c>
      <c r="B155" s="30" t="s">
        <v>690</v>
      </c>
    </row>
    <row r="156" spans="1:2" x14ac:dyDescent="0.35">
      <c r="A156" s="4" t="s">
        <v>38</v>
      </c>
      <c r="B156" s="30" t="s">
        <v>691</v>
      </c>
    </row>
    <row r="157" spans="1:2" x14ac:dyDescent="0.35">
      <c r="A157" s="4" t="s">
        <v>291</v>
      </c>
      <c r="B157" s="30" t="s">
        <v>691</v>
      </c>
    </row>
    <row r="158" spans="1:2" x14ac:dyDescent="0.35">
      <c r="A158" s="4" t="s">
        <v>131</v>
      </c>
      <c r="B158" s="30" t="s">
        <v>691</v>
      </c>
    </row>
    <row r="159" spans="1:2" x14ac:dyDescent="0.35">
      <c r="A159" s="4" t="s">
        <v>10</v>
      </c>
      <c r="B159" s="30" t="s">
        <v>691</v>
      </c>
    </row>
    <row r="160" spans="1:2" x14ac:dyDescent="0.35">
      <c r="A160" s="4" t="s">
        <v>205</v>
      </c>
      <c r="B160" s="30" t="s">
        <v>691</v>
      </c>
    </row>
    <row r="161" spans="1:2" x14ac:dyDescent="0.35">
      <c r="A161" s="4" t="s">
        <v>43</v>
      </c>
      <c r="B161" s="30" t="s">
        <v>691</v>
      </c>
    </row>
    <row r="162" spans="1:2" x14ac:dyDescent="0.35">
      <c r="A162" s="4" t="s">
        <v>157</v>
      </c>
      <c r="B162" s="30" t="s">
        <v>692</v>
      </c>
    </row>
    <row r="163" spans="1:2" x14ac:dyDescent="0.35">
      <c r="A163" s="4" t="s">
        <v>111</v>
      </c>
      <c r="B163" s="30" t="s">
        <v>692</v>
      </c>
    </row>
    <row r="164" spans="1:2" x14ac:dyDescent="0.35">
      <c r="A164" s="4" t="s">
        <v>107</v>
      </c>
      <c r="B164" s="30" t="s">
        <v>692</v>
      </c>
    </row>
    <row r="165" spans="1:2" x14ac:dyDescent="0.35">
      <c r="A165" s="4" t="s">
        <v>26</v>
      </c>
      <c r="B165" s="30" t="s">
        <v>692</v>
      </c>
    </row>
    <row r="166" spans="1:2" x14ac:dyDescent="0.35">
      <c r="A166" s="4" t="s">
        <v>160</v>
      </c>
      <c r="B166" s="30" t="s">
        <v>693</v>
      </c>
    </row>
    <row r="167" spans="1:2" x14ac:dyDescent="0.35">
      <c r="A167" s="4" t="s">
        <v>265</v>
      </c>
      <c r="B167" s="30" t="s">
        <v>693</v>
      </c>
    </row>
    <row r="168" spans="1:2" x14ac:dyDescent="0.35">
      <c r="A168" s="4" t="s">
        <v>82</v>
      </c>
      <c r="B168" s="30" t="s">
        <v>694</v>
      </c>
    </row>
    <row r="169" spans="1:2" x14ac:dyDescent="0.35">
      <c r="A169" s="4" t="s">
        <v>154</v>
      </c>
      <c r="B169" s="30" t="s">
        <v>694</v>
      </c>
    </row>
    <row r="170" spans="1:2" x14ac:dyDescent="0.35">
      <c r="A170" s="4" t="s">
        <v>92</v>
      </c>
      <c r="B170" s="30" t="s">
        <v>694</v>
      </c>
    </row>
    <row r="171" spans="1:2" x14ac:dyDescent="0.35">
      <c r="A171" s="4" t="s">
        <v>122</v>
      </c>
      <c r="B171" s="30" t="s">
        <v>695</v>
      </c>
    </row>
    <row r="172" spans="1:2" x14ac:dyDescent="0.35">
      <c r="A172" s="4" t="s">
        <v>267</v>
      </c>
      <c r="B172" s="30" t="s">
        <v>695</v>
      </c>
    </row>
    <row r="173" spans="1:2" x14ac:dyDescent="0.35">
      <c r="A173" s="4" t="s">
        <v>23</v>
      </c>
      <c r="B173" s="30" t="s">
        <v>695</v>
      </c>
    </row>
    <row r="174" spans="1:2" x14ac:dyDescent="0.35">
      <c r="A174" s="4" t="s">
        <v>104</v>
      </c>
      <c r="B174" s="30" t="s">
        <v>695</v>
      </c>
    </row>
    <row r="175" spans="1:2" x14ac:dyDescent="0.35">
      <c r="A175" s="4" t="s">
        <v>155</v>
      </c>
      <c r="B175" s="30" t="s">
        <v>695</v>
      </c>
    </row>
    <row r="176" spans="1:2" x14ac:dyDescent="0.35">
      <c r="A176" s="4" t="s">
        <v>36</v>
      </c>
      <c r="B176" s="30" t="s">
        <v>695</v>
      </c>
    </row>
    <row r="177" spans="1:4" x14ac:dyDescent="0.35">
      <c r="A177" s="4" t="s">
        <v>99</v>
      </c>
      <c r="B177" s="30" t="s">
        <v>696</v>
      </c>
    </row>
    <row r="178" spans="1:4" x14ac:dyDescent="0.35">
      <c r="A178" s="4" t="s">
        <v>231</v>
      </c>
      <c r="B178" s="30" t="s">
        <v>696</v>
      </c>
    </row>
    <row r="179" spans="1:4" x14ac:dyDescent="0.35">
      <c r="A179" s="4" t="s">
        <v>301</v>
      </c>
      <c r="B179" s="30" t="s">
        <v>696</v>
      </c>
    </row>
    <row r="180" spans="1:4" x14ac:dyDescent="0.35">
      <c r="A180" s="4" t="s">
        <v>141</v>
      </c>
      <c r="B180" s="30" t="s">
        <v>697</v>
      </c>
    </row>
    <row r="181" spans="1:4" x14ac:dyDescent="0.35">
      <c r="A181" s="4" t="s">
        <v>21</v>
      </c>
      <c r="B181" s="30" t="s">
        <v>697</v>
      </c>
      <c r="D181" s="4"/>
    </row>
    <row r="182" spans="1:4" x14ac:dyDescent="0.35">
      <c r="A182" s="4" t="s">
        <v>72</v>
      </c>
      <c r="B182" s="30" t="s">
        <v>697</v>
      </c>
      <c r="D182" s="4"/>
    </row>
    <row r="183" spans="1:4" x14ac:dyDescent="0.35">
      <c r="A183" s="4" t="s">
        <v>234</v>
      </c>
      <c r="B183" s="30" t="s">
        <v>698</v>
      </c>
      <c r="D183" s="4"/>
    </row>
    <row r="184" spans="1:4" x14ac:dyDescent="0.35">
      <c r="A184" s="4" t="s">
        <v>225</v>
      </c>
      <c r="B184" s="30" t="s">
        <v>698</v>
      </c>
      <c r="D184" s="4"/>
    </row>
    <row r="185" spans="1:4" x14ac:dyDescent="0.35">
      <c r="A185" s="4" t="s">
        <v>67</v>
      </c>
      <c r="B185" s="30" t="s">
        <v>699</v>
      </c>
      <c r="D185" s="4"/>
    </row>
    <row r="186" spans="1:4" x14ac:dyDescent="0.35">
      <c r="A186" s="4" t="s">
        <v>233</v>
      </c>
      <c r="B186" s="30" t="s">
        <v>699</v>
      </c>
      <c r="D186" s="4"/>
    </row>
    <row r="187" spans="1:4" x14ac:dyDescent="0.35">
      <c r="A187" s="4" t="s">
        <v>105</v>
      </c>
      <c r="B187" s="30" t="s">
        <v>700</v>
      </c>
      <c r="D187" s="4"/>
    </row>
    <row r="188" spans="1:4" x14ac:dyDescent="0.35">
      <c r="A188" s="4" t="s">
        <v>305</v>
      </c>
      <c r="B188" s="30" t="s">
        <v>701</v>
      </c>
      <c r="D188" s="4"/>
    </row>
    <row r="189" spans="1:4" x14ac:dyDescent="0.35">
      <c r="A189" s="4" t="s">
        <v>259</v>
      </c>
      <c r="B189" s="30" t="s">
        <v>701</v>
      </c>
      <c r="D189" s="4"/>
    </row>
    <row r="190" spans="1:4" x14ac:dyDescent="0.35">
      <c r="A190" s="4" t="s">
        <v>29</v>
      </c>
      <c r="B190" s="30" t="s">
        <v>701</v>
      </c>
      <c r="D190" s="4"/>
    </row>
    <row r="191" spans="1:4" x14ac:dyDescent="0.35">
      <c r="A191" s="4" t="s">
        <v>191</v>
      </c>
      <c r="B191" s="30" t="s">
        <v>702</v>
      </c>
      <c r="D191" s="4"/>
    </row>
    <row r="192" spans="1:4" x14ac:dyDescent="0.35">
      <c r="A192" s="4" t="s">
        <v>12</v>
      </c>
      <c r="B192" s="30" t="s">
        <v>702</v>
      </c>
      <c r="D192" s="4"/>
    </row>
    <row r="193" spans="1:4" x14ac:dyDescent="0.35">
      <c r="A193" s="4" t="s">
        <v>169</v>
      </c>
      <c r="B193" s="30" t="s">
        <v>703</v>
      </c>
      <c r="D193" s="4"/>
    </row>
    <row r="194" spans="1:4" x14ac:dyDescent="0.35">
      <c r="A194" s="4" t="s">
        <v>17</v>
      </c>
      <c r="B194" s="30" t="s">
        <v>704</v>
      </c>
      <c r="D194" s="4"/>
    </row>
    <row r="195" spans="1:4" x14ac:dyDescent="0.35">
      <c r="A195" s="4" t="s">
        <v>53</v>
      </c>
      <c r="B195" s="30" t="s">
        <v>705</v>
      </c>
      <c r="D19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1128-2D5F-406B-ABE0-ADBFFD67A978}">
  <dimension ref="A1:E291"/>
  <sheetViews>
    <sheetView workbookViewId="0"/>
  </sheetViews>
  <sheetFormatPr defaultRowHeight="14.5" x14ac:dyDescent="0.35"/>
  <cols>
    <col min="1" max="1" width="12" bestFit="1" customWidth="1"/>
    <col min="2" max="2" width="14.54296875" bestFit="1" customWidth="1"/>
    <col min="3" max="3" width="23.54296875" bestFit="1" customWidth="1"/>
    <col min="4" max="4" width="17" customWidth="1"/>
    <col min="5" max="5" width="20.7265625" customWidth="1"/>
  </cols>
  <sheetData>
    <row r="1" spans="1:5" ht="30" customHeight="1" x14ac:dyDescent="0.35">
      <c r="A1" s="15" t="s">
        <v>325</v>
      </c>
      <c r="B1" s="15" t="s">
        <v>3</v>
      </c>
      <c r="C1" s="16" t="s">
        <v>2</v>
      </c>
      <c r="D1" s="17" t="s">
        <v>326</v>
      </c>
      <c r="E1" s="18" t="s">
        <v>327</v>
      </c>
    </row>
    <row r="2" spans="1:5" x14ac:dyDescent="0.35">
      <c r="A2" s="19">
        <v>1</v>
      </c>
      <c r="B2" s="20" t="s">
        <v>328</v>
      </c>
      <c r="C2" s="4" t="s">
        <v>329</v>
      </c>
      <c r="D2" s="19">
        <v>30070.583333333328</v>
      </c>
      <c r="E2" s="21">
        <v>2.6335658279852847</v>
      </c>
    </row>
    <row r="3" spans="1:5" x14ac:dyDescent="0.35">
      <c r="A3" s="19">
        <v>2</v>
      </c>
      <c r="B3" s="20" t="s">
        <v>328</v>
      </c>
      <c r="C3" s="4" t="s">
        <v>330</v>
      </c>
      <c r="D3" s="19">
        <v>22319.5</v>
      </c>
      <c r="E3" s="21">
        <v>1.365941132822162</v>
      </c>
    </row>
    <row r="4" spans="1:5" x14ac:dyDescent="0.35">
      <c r="A4" s="19">
        <v>3</v>
      </c>
      <c r="B4" s="20" t="s">
        <v>331</v>
      </c>
      <c r="C4" s="4" t="s">
        <v>332</v>
      </c>
      <c r="D4" s="19">
        <v>25745.972222222219</v>
      </c>
      <c r="E4" s="21">
        <v>1.1258027479614239</v>
      </c>
    </row>
    <row r="5" spans="1:5" x14ac:dyDescent="0.35">
      <c r="A5" s="19">
        <v>4</v>
      </c>
      <c r="B5" s="20" t="s">
        <v>328</v>
      </c>
      <c r="C5" s="4" t="s">
        <v>333</v>
      </c>
      <c r="D5" s="19">
        <v>27395.36363636364</v>
      </c>
      <c r="E5" s="21">
        <v>1.0141463509340247</v>
      </c>
    </row>
    <row r="6" spans="1:5" x14ac:dyDescent="0.35">
      <c r="A6" s="19">
        <v>5</v>
      </c>
      <c r="B6" s="20" t="s">
        <v>334</v>
      </c>
      <c r="C6" s="4" t="s">
        <v>335</v>
      </c>
      <c r="D6" s="19">
        <v>23894.866666666661</v>
      </c>
      <c r="E6" s="21">
        <v>0.99626652309520203</v>
      </c>
    </row>
    <row r="7" spans="1:5" x14ac:dyDescent="0.35">
      <c r="A7" s="19">
        <v>6</v>
      </c>
      <c r="B7" s="20" t="s">
        <v>328</v>
      </c>
      <c r="C7" s="4" t="s">
        <v>336</v>
      </c>
      <c r="D7" s="19">
        <v>27005</v>
      </c>
      <c r="E7" s="21">
        <v>0.98332223878591263</v>
      </c>
    </row>
    <row r="8" spans="1:5" x14ac:dyDescent="0.35">
      <c r="A8" s="19">
        <v>7</v>
      </c>
      <c r="B8" s="20" t="s">
        <v>337</v>
      </c>
      <c r="C8" s="4" t="s">
        <v>338</v>
      </c>
      <c r="D8" s="19">
        <v>27972.627376425851</v>
      </c>
      <c r="E8" s="21">
        <v>0.93907747889079862</v>
      </c>
    </row>
    <row r="9" spans="1:5" x14ac:dyDescent="0.35">
      <c r="A9" s="19">
        <v>8</v>
      </c>
      <c r="B9" s="20" t="s">
        <v>334</v>
      </c>
      <c r="C9" s="4" t="s">
        <v>339</v>
      </c>
      <c r="D9" s="19">
        <v>21545.52888888889</v>
      </c>
      <c r="E9" s="21">
        <v>0.92807840770480443</v>
      </c>
    </row>
    <row r="10" spans="1:5" x14ac:dyDescent="0.35">
      <c r="A10" s="19">
        <v>9</v>
      </c>
      <c r="B10" s="20" t="s">
        <v>340</v>
      </c>
      <c r="C10" s="4" t="s">
        <v>341</v>
      </c>
      <c r="D10" s="19">
        <v>29738.123287671231</v>
      </c>
      <c r="E10" s="21">
        <v>0.9022242113806076</v>
      </c>
    </row>
    <row r="11" spans="1:5" x14ac:dyDescent="0.35">
      <c r="A11" s="19">
        <v>10</v>
      </c>
      <c r="B11" s="20" t="s">
        <v>328</v>
      </c>
      <c r="C11" s="4" t="s">
        <v>342</v>
      </c>
      <c r="D11" s="19">
        <v>29099.47457627119</v>
      </c>
      <c r="E11" s="21">
        <v>0.88334826765583241</v>
      </c>
    </row>
    <row r="12" spans="1:5" x14ac:dyDescent="0.35">
      <c r="A12" s="19">
        <v>11</v>
      </c>
      <c r="B12" s="20" t="s">
        <v>337</v>
      </c>
      <c r="C12" s="4" t="s">
        <v>343</v>
      </c>
      <c r="D12" s="19">
        <v>29182.6028708134</v>
      </c>
      <c r="E12" s="21">
        <v>0.8413191587935086</v>
      </c>
    </row>
    <row r="13" spans="1:5" x14ac:dyDescent="0.35">
      <c r="A13" s="19">
        <v>12</v>
      </c>
      <c r="B13" s="20" t="s">
        <v>337</v>
      </c>
      <c r="C13" s="4" t="s">
        <v>344</v>
      </c>
      <c r="D13" s="19">
        <v>29890.069148936171</v>
      </c>
      <c r="E13" s="21">
        <v>0.81460606722073869</v>
      </c>
    </row>
    <row r="14" spans="1:5" x14ac:dyDescent="0.35">
      <c r="A14" s="19">
        <v>13</v>
      </c>
      <c r="B14" s="20" t="s">
        <v>331</v>
      </c>
      <c r="C14" s="4" t="s">
        <v>345</v>
      </c>
      <c r="D14" s="19">
        <v>25882.22033898305</v>
      </c>
      <c r="E14" s="21">
        <v>0.7962145752239751</v>
      </c>
    </row>
    <row r="15" spans="1:5" x14ac:dyDescent="0.35">
      <c r="A15" s="19">
        <v>14</v>
      </c>
      <c r="B15" s="20" t="s">
        <v>328</v>
      </c>
      <c r="C15" s="4" t="s">
        <v>346</v>
      </c>
      <c r="D15" s="19">
        <v>27979.24832214765</v>
      </c>
      <c r="E15" s="21">
        <v>0.78041268206744363</v>
      </c>
    </row>
    <row r="16" spans="1:5" x14ac:dyDescent="0.35">
      <c r="A16" s="19">
        <v>15</v>
      </c>
      <c r="B16" s="20" t="s">
        <v>337</v>
      </c>
      <c r="C16" s="4" t="s">
        <v>347</v>
      </c>
      <c r="D16" s="19">
        <v>30508.625899280571</v>
      </c>
      <c r="E16" s="21">
        <v>0.76797649058760487</v>
      </c>
    </row>
    <row r="17" spans="1:5" x14ac:dyDescent="0.35">
      <c r="A17" s="19">
        <v>16</v>
      </c>
      <c r="B17" s="20" t="s">
        <v>337</v>
      </c>
      <c r="C17" s="4" t="s">
        <v>348</v>
      </c>
      <c r="D17" s="19">
        <v>27982.15598885794</v>
      </c>
      <c r="E17" s="21">
        <v>0.76487712502902627</v>
      </c>
    </row>
    <row r="18" spans="1:5" x14ac:dyDescent="0.35">
      <c r="A18" s="19">
        <v>17</v>
      </c>
      <c r="B18" s="20" t="s">
        <v>337</v>
      </c>
      <c r="C18" s="4" t="s">
        <v>349</v>
      </c>
      <c r="D18" s="19">
        <v>33520.196531791909</v>
      </c>
      <c r="E18" s="21">
        <v>0.75291062728922553</v>
      </c>
    </row>
    <row r="19" spans="1:5" x14ac:dyDescent="0.35">
      <c r="A19" s="19">
        <v>18</v>
      </c>
      <c r="B19" s="20" t="s">
        <v>340</v>
      </c>
      <c r="C19" s="4" t="s">
        <v>350</v>
      </c>
      <c r="D19" s="19">
        <v>29259.178826895561</v>
      </c>
      <c r="E19" s="21">
        <v>0.74282214990152429</v>
      </c>
    </row>
    <row r="20" spans="1:5" x14ac:dyDescent="0.35">
      <c r="A20" s="19">
        <v>19</v>
      </c>
      <c r="B20" s="20" t="s">
        <v>254</v>
      </c>
      <c r="C20" s="4" t="s">
        <v>351</v>
      </c>
      <c r="D20" s="19">
        <v>26466.257839721249</v>
      </c>
      <c r="E20" s="21">
        <v>0.73666446759960891</v>
      </c>
    </row>
    <row r="21" spans="1:5" x14ac:dyDescent="0.35">
      <c r="A21" s="19">
        <v>20</v>
      </c>
      <c r="B21" s="20" t="s">
        <v>331</v>
      </c>
      <c r="C21" s="4" t="s">
        <v>352</v>
      </c>
      <c r="D21" s="19">
        <v>25054.446153846151</v>
      </c>
      <c r="E21" s="21">
        <v>0.72648357913584349</v>
      </c>
    </row>
    <row r="22" spans="1:5" x14ac:dyDescent="0.35">
      <c r="A22" s="19">
        <v>21</v>
      </c>
      <c r="B22" s="20" t="s">
        <v>254</v>
      </c>
      <c r="C22" s="4" t="s">
        <v>353</v>
      </c>
      <c r="D22" s="19">
        <v>28819.42769230769</v>
      </c>
      <c r="E22" s="21">
        <v>0.71461841029094986</v>
      </c>
    </row>
    <row r="23" spans="1:5" x14ac:dyDescent="0.35">
      <c r="A23" s="19">
        <v>22</v>
      </c>
      <c r="B23" s="20" t="s">
        <v>340</v>
      </c>
      <c r="C23" s="4" t="s">
        <v>354</v>
      </c>
      <c r="D23" s="19">
        <v>30443.829710144932</v>
      </c>
      <c r="E23" s="21">
        <v>0.69537393273625503</v>
      </c>
    </row>
    <row r="24" spans="1:5" x14ac:dyDescent="0.35">
      <c r="A24" s="19">
        <v>23</v>
      </c>
      <c r="B24" s="20" t="s">
        <v>254</v>
      </c>
      <c r="C24" s="4" t="s">
        <v>355</v>
      </c>
      <c r="D24" s="19">
        <v>28149.89736070381</v>
      </c>
      <c r="E24" s="21">
        <v>0.68806218631678784</v>
      </c>
    </row>
    <row r="25" spans="1:5" x14ac:dyDescent="0.35">
      <c r="A25" s="19">
        <v>24</v>
      </c>
      <c r="B25" s="20" t="s">
        <v>334</v>
      </c>
      <c r="C25" s="4" t="s">
        <v>356</v>
      </c>
      <c r="D25" s="19">
        <v>22617.200000000001</v>
      </c>
      <c r="E25" s="21">
        <v>0.68627074134517496</v>
      </c>
    </row>
    <row r="26" spans="1:5" x14ac:dyDescent="0.35">
      <c r="A26" s="19">
        <v>25</v>
      </c>
      <c r="B26" s="20" t="s">
        <v>337</v>
      </c>
      <c r="C26" s="4" t="s">
        <v>357</v>
      </c>
      <c r="D26" s="19">
        <v>29719.483204134369</v>
      </c>
      <c r="E26" s="21">
        <v>0.67584943596185154</v>
      </c>
    </row>
    <row r="27" spans="1:5" x14ac:dyDescent="0.35">
      <c r="A27" s="19">
        <v>26</v>
      </c>
      <c r="B27" s="20" t="s">
        <v>328</v>
      </c>
      <c r="C27" s="4" t="s">
        <v>358</v>
      </c>
      <c r="D27" s="19">
        <v>31159.447058823531</v>
      </c>
      <c r="E27" s="21">
        <v>0.67185803633143071</v>
      </c>
    </row>
    <row r="28" spans="1:5" x14ac:dyDescent="0.35">
      <c r="A28" s="19">
        <v>27</v>
      </c>
      <c r="B28" s="20" t="s">
        <v>331</v>
      </c>
      <c r="C28" s="4" t="s">
        <v>359</v>
      </c>
      <c r="D28" s="19">
        <v>29128.31578947368</v>
      </c>
      <c r="E28" s="21">
        <v>0.66557325886894902</v>
      </c>
    </row>
    <row r="29" spans="1:5" x14ac:dyDescent="0.35">
      <c r="A29" s="19">
        <v>28</v>
      </c>
      <c r="B29" s="20" t="s">
        <v>340</v>
      </c>
      <c r="C29" s="4" t="s">
        <v>360</v>
      </c>
      <c r="D29" s="19">
        <v>29744.553672316379</v>
      </c>
      <c r="E29" s="21">
        <v>0.66520321563336637</v>
      </c>
    </row>
    <row r="30" spans="1:5" x14ac:dyDescent="0.35">
      <c r="A30" s="19">
        <v>29</v>
      </c>
      <c r="B30" s="20" t="s">
        <v>361</v>
      </c>
      <c r="C30" s="4" t="s">
        <v>362</v>
      </c>
      <c r="D30" s="19">
        <v>29862.959999999999</v>
      </c>
      <c r="E30" s="21">
        <v>0.66382527666153612</v>
      </c>
    </row>
    <row r="31" spans="1:5" x14ac:dyDescent="0.35">
      <c r="A31" s="19">
        <v>30</v>
      </c>
      <c r="B31" s="20" t="s">
        <v>132</v>
      </c>
      <c r="C31" s="4" t="s">
        <v>363</v>
      </c>
      <c r="D31" s="19">
        <v>28522.63943661972</v>
      </c>
      <c r="E31" s="21">
        <v>0.66079217810788327</v>
      </c>
    </row>
    <row r="32" spans="1:5" x14ac:dyDescent="0.35">
      <c r="A32" s="19">
        <v>31</v>
      </c>
      <c r="B32" s="20" t="s">
        <v>337</v>
      </c>
      <c r="C32" s="4" t="s">
        <v>364</v>
      </c>
      <c r="D32" s="19">
        <v>27705.394995531729</v>
      </c>
      <c r="E32" s="21">
        <v>0.66011521098026416</v>
      </c>
    </row>
    <row r="33" spans="1:5" x14ac:dyDescent="0.35">
      <c r="A33" s="19">
        <v>32</v>
      </c>
      <c r="B33" s="20" t="s">
        <v>254</v>
      </c>
      <c r="C33" s="4" t="s">
        <v>365</v>
      </c>
      <c r="D33" s="19">
        <v>26003.450516986701</v>
      </c>
      <c r="E33" s="21">
        <v>0.65566166198317188</v>
      </c>
    </row>
    <row r="34" spans="1:5" x14ac:dyDescent="0.35">
      <c r="A34" s="19">
        <v>33</v>
      </c>
      <c r="B34" s="20" t="s">
        <v>337</v>
      </c>
      <c r="C34" s="4" t="s">
        <v>366</v>
      </c>
      <c r="D34" s="19">
        <v>27544.745437079731</v>
      </c>
      <c r="E34" s="21">
        <v>0.65352174019029485</v>
      </c>
    </row>
    <row r="35" spans="1:5" x14ac:dyDescent="0.35">
      <c r="A35" s="19">
        <v>34</v>
      </c>
      <c r="B35" s="20" t="s">
        <v>337</v>
      </c>
      <c r="C35" s="4" t="s">
        <v>367</v>
      </c>
      <c r="D35" s="19">
        <v>27147.208695652171</v>
      </c>
      <c r="E35" s="21">
        <v>0.6462976798879877</v>
      </c>
    </row>
    <row r="36" spans="1:5" x14ac:dyDescent="0.35">
      <c r="A36" s="19">
        <v>35</v>
      </c>
      <c r="B36" s="20" t="s">
        <v>132</v>
      </c>
      <c r="C36" s="4" t="s">
        <v>368</v>
      </c>
      <c r="D36" s="19">
        <v>30596.98091603053</v>
      </c>
      <c r="E36" s="21">
        <v>0.64516670504664242</v>
      </c>
    </row>
    <row r="37" spans="1:5" x14ac:dyDescent="0.35">
      <c r="A37" s="19">
        <v>36</v>
      </c>
      <c r="B37" s="20" t="s">
        <v>256</v>
      </c>
      <c r="C37" s="4" t="s">
        <v>369</v>
      </c>
      <c r="D37" s="19">
        <v>28404.322302158271</v>
      </c>
      <c r="E37" s="21">
        <v>0.63812912331295779</v>
      </c>
    </row>
    <row r="38" spans="1:5" x14ac:dyDescent="0.35">
      <c r="A38" s="19">
        <v>37</v>
      </c>
      <c r="B38" s="20" t="s">
        <v>340</v>
      </c>
      <c r="C38" s="4" t="s">
        <v>370</v>
      </c>
      <c r="D38" s="19">
        <v>27698.049973132729</v>
      </c>
      <c r="E38" s="21">
        <v>0.63447418381848442</v>
      </c>
    </row>
    <row r="39" spans="1:5" x14ac:dyDescent="0.35">
      <c r="A39" s="19">
        <v>38</v>
      </c>
      <c r="B39" s="20" t="s">
        <v>328</v>
      </c>
      <c r="C39" s="4" t="s">
        <v>371</v>
      </c>
      <c r="D39" s="19">
        <v>19161.10810810811</v>
      </c>
      <c r="E39" s="21">
        <v>0.62624496571052868</v>
      </c>
    </row>
    <row r="40" spans="1:5" x14ac:dyDescent="0.35">
      <c r="A40" s="19">
        <v>39</v>
      </c>
      <c r="B40" s="20" t="s">
        <v>372</v>
      </c>
      <c r="C40" s="4" t="s">
        <v>373</v>
      </c>
      <c r="D40" s="19">
        <v>28113.672839506169</v>
      </c>
      <c r="E40" s="21">
        <v>0.6248708048920345</v>
      </c>
    </row>
    <row r="41" spans="1:5" x14ac:dyDescent="0.35">
      <c r="A41" s="19">
        <v>40</v>
      </c>
      <c r="B41" s="20" t="s">
        <v>334</v>
      </c>
      <c r="C41" s="4" t="s">
        <v>374</v>
      </c>
      <c r="D41" s="19">
        <v>21475.21</v>
      </c>
      <c r="E41" s="21">
        <v>0.62164350348175568</v>
      </c>
    </row>
    <row r="42" spans="1:5" x14ac:dyDescent="0.35">
      <c r="A42" s="19">
        <v>41</v>
      </c>
      <c r="B42" s="20" t="s">
        <v>254</v>
      </c>
      <c r="C42" s="4" t="s">
        <v>375</v>
      </c>
      <c r="D42" s="19">
        <v>28732.37236731255</v>
      </c>
      <c r="E42" s="21">
        <v>0.62095066619789319</v>
      </c>
    </row>
    <row r="43" spans="1:5" x14ac:dyDescent="0.35">
      <c r="A43" s="19">
        <v>42</v>
      </c>
      <c r="B43" s="20" t="s">
        <v>337</v>
      </c>
      <c r="C43" s="4" t="s">
        <v>376</v>
      </c>
      <c r="D43" s="19">
        <v>30151.746559633029</v>
      </c>
      <c r="E43" s="21">
        <v>0.62068014715970599</v>
      </c>
    </row>
    <row r="44" spans="1:5" x14ac:dyDescent="0.35">
      <c r="A44" s="19">
        <v>43</v>
      </c>
      <c r="B44" s="20" t="s">
        <v>377</v>
      </c>
      <c r="C44" s="4" t="s">
        <v>378</v>
      </c>
      <c r="D44" s="19">
        <v>29506.3</v>
      </c>
      <c r="E44" s="21">
        <v>0.61608587409337567</v>
      </c>
    </row>
    <row r="45" spans="1:5" x14ac:dyDescent="0.35">
      <c r="A45" s="19">
        <v>44</v>
      </c>
      <c r="B45" s="20" t="s">
        <v>132</v>
      </c>
      <c r="C45" s="4" t="s">
        <v>379</v>
      </c>
      <c r="D45" s="19">
        <v>31439.51063829787</v>
      </c>
      <c r="E45" s="21">
        <v>0.61483589522702164</v>
      </c>
    </row>
    <row r="46" spans="1:5" x14ac:dyDescent="0.35">
      <c r="A46" s="19">
        <v>45</v>
      </c>
      <c r="B46" s="20" t="s">
        <v>380</v>
      </c>
      <c r="C46" s="4" t="s">
        <v>381</v>
      </c>
      <c r="D46" s="19">
        <v>27954.925273390039</v>
      </c>
      <c r="E46" s="21">
        <v>0.61438626062338564</v>
      </c>
    </row>
    <row r="47" spans="1:5" x14ac:dyDescent="0.35">
      <c r="A47" s="19">
        <v>46</v>
      </c>
      <c r="B47" s="20" t="s">
        <v>380</v>
      </c>
      <c r="C47" s="4" t="s">
        <v>382</v>
      </c>
      <c r="D47" s="19">
        <v>29493.477157360401</v>
      </c>
      <c r="E47" s="21">
        <v>0.61261970405490718</v>
      </c>
    </row>
    <row r="48" spans="1:5" x14ac:dyDescent="0.35">
      <c r="A48" s="19">
        <v>47</v>
      </c>
      <c r="B48" s="20" t="s">
        <v>383</v>
      </c>
      <c r="C48" s="4" t="s">
        <v>384</v>
      </c>
      <c r="D48" s="19">
        <v>30922.149425287349</v>
      </c>
      <c r="E48" s="21">
        <v>0.60740050300647308</v>
      </c>
    </row>
    <row r="49" spans="1:5" x14ac:dyDescent="0.35">
      <c r="A49" s="19">
        <v>48</v>
      </c>
      <c r="B49" s="20" t="s">
        <v>372</v>
      </c>
      <c r="C49" s="4" t="s">
        <v>385</v>
      </c>
      <c r="D49" s="19">
        <v>29802.77546296296</v>
      </c>
      <c r="E49" s="21">
        <v>0.60301166705668729</v>
      </c>
    </row>
    <row r="50" spans="1:5" x14ac:dyDescent="0.35">
      <c r="A50" s="19">
        <v>49</v>
      </c>
      <c r="B50" s="20" t="s">
        <v>386</v>
      </c>
      <c r="C50" s="4" t="s">
        <v>387</v>
      </c>
      <c r="D50" s="19">
        <v>28964.88461538461</v>
      </c>
      <c r="E50" s="21">
        <v>0.60125857251819526</v>
      </c>
    </row>
    <row r="51" spans="1:5" x14ac:dyDescent="0.35">
      <c r="A51" s="19">
        <v>50</v>
      </c>
      <c r="B51" s="20" t="s">
        <v>254</v>
      </c>
      <c r="C51" s="4" t="s">
        <v>388</v>
      </c>
      <c r="D51" s="19">
        <v>26713.607204116641</v>
      </c>
      <c r="E51" s="21">
        <v>0.60090296137875487</v>
      </c>
    </row>
    <row r="52" spans="1:5" x14ac:dyDescent="0.35">
      <c r="A52" s="19">
        <v>51</v>
      </c>
      <c r="B52" s="20" t="s">
        <v>337</v>
      </c>
      <c r="C52" s="4" t="s">
        <v>389</v>
      </c>
      <c r="D52" s="19">
        <v>28697.192349137931</v>
      </c>
      <c r="E52" s="21">
        <v>0.59408558157918478</v>
      </c>
    </row>
    <row r="53" spans="1:5" x14ac:dyDescent="0.35">
      <c r="A53" s="19">
        <v>52</v>
      </c>
      <c r="B53" s="20" t="s">
        <v>337</v>
      </c>
      <c r="C53" s="4" t="s">
        <v>390</v>
      </c>
      <c r="D53" s="19">
        <v>28340.767138810199</v>
      </c>
      <c r="E53" s="21">
        <v>0.59079623288549177</v>
      </c>
    </row>
    <row r="54" spans="1:5" x14ac:dyDescent="0.35">
      <c r="A54" s="19">
        <v>53</v>
      </c>
      <c r="B54" s="20" t="s">
        <v>132</v>
      </c>
      <c r="C54" s="4" t="s">
        <v>391</v>
      </c>
      <c r="D54" s="19">
        <v>33216.475095785441</v>
      </c>
      <c r="E54" s="21">
        <v>0.58836429289785852</v>
      </c>
    </row>
    <row r="55" spans="1:5" x14ac:dyDescent="0.35">
      <c r="A55" s="19">
        <v>54</v>
      </c>
      <c r="B55" s="20" t="s">
        <v>337</v>
      </c>
      <c r="C55" s="4" t="s">
        <v>392</v>
      </c>
      <c r="D55" s="19">
        <v>26746.052500000002</v>
      </c>
      <c r="E55" s="21">
        <v>0.58324693564090302</v>
      </c>
    </row>
    <row r="56" spans="1:5" x14ac:dyDescent="0.35">
      <c r="A56" s="19">
        <v>55</v>
      </c>
      <c r="B56" s="20" t="s">
        <v>337</v>
      </c>
      <c r="C56" s="4" t="s">
        <v>393</v>
      </c>
      <c r="D56" s="19">
        <v>27301.121869782972</v>
      </c>
      <c r="E56" s="21">
        <v>0.58220007966117071</v>
      </c>
    </row>
    <row r="57" spans="1:5" x14ac:dyDescent="0.35">
      <c r="A57" s="19">
        <v>56</v>
      </c>
      <c r="B57" s="20" t="s">
        <v>132</v>
      </c>
      <c r="C57" s="4" t="s">
        <v>394</v>
      </c>
      <c r="D57" s="19">
        <v>29102.080097087379</v>
      </c>
      <c r="E57" s="21">
        <v>0.58197933330358864</v>
      </c>
    </row>
    <row r="58" spans="1:5" x14ac:dyDescent="0.35">
      <c r="A58" s="19">
        <v>57</v>
      </c>
      <c r="B58" s="20" t="s">
        <v>337</v>
      </c>
      <c r="C58" s="4" t="s">
        <v>395</v>
      </c>
      <c r="D58" s="19">
        <v>28197.26068376068</v>
      </c>
      <c r="E58" s="21">
        <v>0.57888258882537147</v>
      </c>
    </row>
    <row r="59" spans="1:5" x14ac:dyDescent="0.35">
      <c r="A59" s="19">
        <v>58</v>
      </c>
      <c r="B59" s="20" t="s">
        <v>337</v>
      </c>
      <c r="C59" s="4" t="s">
        <v>396</v>
      </c>
      <c r="D59" s="19">
        <v>26644.831135686942</v>
      </c>
      <c r="E59" s="21">
        <v>0.57838149646379711</v>
      </c>
    </row>
    <row r="60" spans="1:5" x14ac:dyDescent="0.35">
      <c r="A60" s="19">
        <v>59</v>
      </c>
      <c r="B60" s="20" t="s">
        <v>337</v>
      </c>
      <c r="C60" s="4" t="s">
        <v>397</v>
      </c>
      <c r="D60" s="19">
        <v>28223.221172022681</v>
      </c>
      <c r="E60" s="21">
        <v>0.5773677376102444</v>
      </c>
    </row>
    <row r="61" spans="1:5" x14ac:dyDescent="0.35">
      <c r="A61" s="19">
        <v>60</v>
      </c>
      <c r="B61" s="20" t="s">
        <v>337</v>
      </c>
      <c r="C61" s="4" t="s">
        <v>398</v>
      </c>
      <c r="D61" s="19">
        <v>28279.96214511041</v>
      </c>
      <c r="E61" s="21">
        <v>0.57109906439672509</v>
      </c>
    </row>
    <row r="62" spans="1:5" x14ac:dyDescent="0.35">
      <c r="A62" s="19">
        <v>61</v>
      </c>
      <c r="B62" s="20" t="s">
        <v>254</v>
      </c>
      <c r="C62" s="4" t="s">
        <v>399</v>
      </c>
      <c r="D62" s="19">
        <v>27910.15071283096</v>
      </c>
      <c r="E62" s="21">
        <v>0.56893507362181983</v>
      </c>
    </row>
    <row r="63" spans="1:5" x14ac:dyDescent="0.35">
      <c r="A63" s="19">
        <v>62</v>
      </c>
      <c r="B63" s="20" t="s">
        <v>254</v>
      </c>
      <c r="C63" s="4" t="s">
        <v>400</v>
      </c>
      <c r="D63" s="19">
        <v>31738.725806451621</v>
      </c>
      <c r="E63" s="21">
        <v>0.5685368844480404</v>
      </c>
    </row>
    <row r="64" spans="1:5" x14ac:dyDescent="0.35">
      <c r="A64" s="19">
        <v>63</v>
      </c>
      <c r="B64" s="20" t="s">
        <v>337</v>
      </c>
      <c r="C64" s="4" t="s">
        <v>401</v>
      </c>
      <c r="D64" s="19">
        <v>27520.28815286624</v>
      </c>
      <c r="E64" s="21">
        <v>0.5606697802726075</v>
      </c>
    </row>
    <row r="65" spans="1:5" x14ac:dyDescent="0.35">
      <c r="A65" s="19">
        <v>64</v>
      </c>
      <c r="B65" s="20" t="s">
        <v>334</v>
      </c>
      <c r="C65" s="4" t="s">
        <v>402</v>
      </c>
      <c r="D65" s="19">
        <v>17230.292682926829</v>
      </c>
      <c r="E65" s="21">
        <v>0.55769547100067163</v>
      </c>
    </row>
    <row r="66" spans="1:5" x14ac:dyDescent="0.35">
      <c r="A66" s="19">
        <v>65</v>
      </c>
      <c r="B66" s="20" t="s">
        <v>337</v>
      </c>
      <c r="C66" s="4" t="s">
        <v>403</v>
      </c>
      <c r="D66" s="19">
        <v>30725.68181818182</v>
      </c>
      <c r="E66" s="21">
        <v>0.55620946681717987</v>
      </c>
    </row>
    <row r="67" spans="1:5" x14ac:dyDescent="0.35">
      <c r="A67" s="19">
        <v>66</v>
      </c>
      <c r="B67" s="20" t="s">
        <v>380</v>
      </c>
      <c r="C67" s="4" t="s">
        <v>404</v>
      </c>
      <c r="D67" s="19">
        <v>30856.9674796748</v>
      </c>
      <c r="E67" s="21">
        <v>0.55479228834278926</v>
      </c>
    </row>
    <row r="68" spans="1:5" x14ac:dyDescent="0.35">
      <c r="A68" s="19">
        <v>67</v>
      </c>
      <c r="B68" s="20" t="s">
        <v>256</v>
      </c>
      <c r="C68" s="4" t="s">
        <v>405</v>
      </c>
      <c r="D68" s="19">
        <v>28815.47058823529</v>
      </c>
      <c r="E68" s="21">
        <v>0.55430862256321622</v>
      </c>
    </row>
    <row r="69" spans="1:5" x14ac:dyDescent="0.35">
      <c r="A69" s="19">
        <v>68</v>
      </c>
      <c r="B69" s="20" t="s">
        <v>380</v>
      </c>
      <c r="C69" s="4" t="s">
        <v>406</v>
      </c>
      <c r="D69" s="19">
        <v>33259.812834224598</v>
      </c>
      <c r="E69" s="21">
        <v>0.55425796615014433</v>
      </c>
    </row>
    <row r="70" spans="1:5" x14ac:dyDescent="0.35">
      <c r="A70" s="19">
        <v>69</v>
      </c>
      <c r="B70" s="20" t="s">
        <v>377</v>
      </c>
      <c r="C70" s="4" t="s">
        <v>407</v>
      </c>
      <c r="D70" s="19">
        <v>23124.02008032129</v>
      </c>
      <c r="E70" s="21">
        <v>0.55301883377688854</v>
      </c>
    </row>
    <row r="71" spans="1:5" x14ac:dyDescent="0.35">
      <c r="A71" s="19">
        <v>70</v>
      </c>
      <c r="B71" s="20" t="s">
        <v>328</v>
      </c>
      <c r="C71" s="4" t="s">
        <v>408</v>
      </c>
      <c r="D71" s="19">
        <v>31898.882352941178</v>
      </c>
      <c r="E71" s="21">
        <v>0.55005453822020178</v>
      </c>
    </row>
    <row r="72" spans="1:5" x14ac:dyDescent="0.35">
      <c r="A72" s="19">
        <v>71</v>
      </c>
      <c r="B72" s="20" t="s">
        <v>372</v>
      </c>
      <c r="C72" s="4" t="s">
        <v>409</v>
      </c>
      <c r="D72" s="19">
        <v>30561.50917431193</v>
      </c>
      <c r="E72" s="21">
        <v>0.54836774237811403</v>
      </c>
    </row>
    <row r="73" spans="1:5" x14ac:dyDescent="0.35">
      <c r="A73" s="19">
        <v>72</v>
      </c>
      <c r="B73" s="20" t="s">
        <v>383</v>
      </c>
      <c r="C73" s="4" t="s">
        <v>410</v>
      </c>
      <c r="D73" s="19">
        <v>28488.87162750218</v>
      </c>
      <c r="E73" s="21">
        <v>0.54831650462654236</v>
      </c>
    </row>
    <row r="74" spans="1:5" x14ac:dyDescent="0.35">
      <c r="A74" s="19">
        <v>73</v>
      </c>
      <c r="B74" s="20" t="s">
        <v>328</v>
      </c>
      <c r="C74" s="4" t="s">
        <v>411</v>
      </c>
      <c r="D74" s="19">
        <v>21441.940298507459</v>
      </c>
      <c r="E74" s="21">
        <v>0.5483064123877508</v>
      </c>
    </row>
    <row r="75" spans="1:5" x14ac:dyDescent="0.35">
      <c r="A75" s="19">
        <v>74</v>
      </c>
      <c r="B75" s="20" t="s">
        <v>328</v>
      </c>
      <c r="C75" s="4" t="s">
        <v>412</v>
      </c>
      <c r="D75" s="19">
        <v>25667.448275862069</v>
      </c>
      <c r="E75" s="21">
        <v>0.54787916512726853</v>
      </c>
    </row>
    <row r="76" spans="1:5" x14ac:dyDescent="0.35">
      <c r="A76" s="19">
        <v>75</v>
      </c>
      <c r="B76" s="20" t="s">
        <v>256</v>
      </c>
      <c r="C76" s="4" t="s">
        <v>413</v>
      </c>
      <c r="D76" s="19">
        <v>25984.5945323741</v>
      </c>
      <c r="E76" s="21">
        <v>0.54752247786927</v>
      </c>
    </row>
    <row r="77" spans="1:5" x14ac:dyDescent="0.35">
      <c r="A77" s="19">
        <v>76</v>
      </c>
      <c r="B77" s="20" t="s">
        <v>254</v>
      </c>
      <c r="C77" s="4" t="s">
        <v>414</v>
      </c>
      <c r="D77" s="19">
        <v>25272.17586529467</v>
      </c>
      <c r="E77" s="21">
        <v>0.54440227432843957</v>
      </c>
    </row>
    <row r="78" spans="1:5" x14ac:dyDescent="0.35">
      <c r="A78" s="19">
        <v>77</v>
      </c>
      <c r="B78" s="20" t="s">
        <v>337</v>
      </c>
      <c r="C78" s="4" t="s">
        <v>415</v>
      </c>
      <c r="D78" s="19">
        <v>28088.897115384611</v>
      </c>
      <c r="E78" s="21">
        <v>0.54026157898661298</v>
      </c>
    </row>
    <row r="79" spans="1:5" x14ac:dyDescent="0.35">
      <c r="A79" s="19">
        <v>78</v>
      </c>
      <c r="B79" s="20" t="s">
        <v>337</v>
      </c>
      <c r="C79" s="4" t="s">
        <v>416</v>
      </c>
      <c r="D79" s="19">
        <v>27978.953534031411</v>
      </c>
      <c r="E79" s="21">
        <v>0.53992580116158773</v>
      </c>
    </row>
    <row r="80" spans="1:5" x14ac:dyDescent="0.35">
      <c r="A80" s="19">
        <v>79</v>
      </c>
      <c r="B80" s="20" t="s">
        <v>380</v>
      </c>
      <c r="C80" s="4" t="s">
        <v>417</v>
      </c>
      <c r="D80" s="19">
        <v>28217.843068875329</v>
      </c>
      <c r="E80" s="21">
        <v>0.53942138165182985</v>
      </c>
    </row>
    <row r="81" spans="1:5" x14ac:dyDescent="0.35">
      <c r="A81" s="19">
        <v>80</v>
      </c>
      <c r="B81" s="20" t="s">
        <v>337</v>
      </c>
      <c r="C81" s="4" t="s">
        <v>418</v>
      </c>
      <c r="D81" s="19">
        <v>28240.981375358169</v>
      </c>
      <c r="E81" s="21">
        <v>0.53703766671267239</v>
      </c>
    </row>
    <row r="82" spans="1:5" x14ac:dyDescent="0.35">
      <c r="A82" s="19">
        <v>81</v>
      </c>
      <c r="B82" s="20" t="s">
        <v>337</v>
      </c>
      <c r="C82" s="4" t="s">
        <v>419</v>
      </c>
      <c r="D82" s="19">
        <v>28725.43105446118</v>
      </c>
      <c r="E82" s="21">
        <v>0.53643083120424884</v>
      </c>
    </row>
    <row r="83" spans="1:5" x14ac:dyDescent="0.35">
      <c r="A83" s="19">
        <v>82</v>
      </c>
      <c r="B83" s="20" t="s">
        <v>372</v>
      </c>
      <c r="C83" s="4" t="s">
        <v>420</v>
      </c>
      <c r="D83" s="19">
        <v>31416.142857142859</v>
      </c>
      <c r="E83" s="21">
        <v>0.5353763370040362</v>
      </c>
    </row>
    <row r="84" spans="1:5" x14ac:dyDescent="0.35">
      <c r="A84" s="19">
        <v>83</v>
      </c>
      <c r="B84" s="20" t="s">
        <v>383</v>
      </c>
      <c r="C84" s="4" t="s">
        <v>421</v>
      </c>
      <c r="D84" s="19">
        <v>26783.98329621381</v>
      </c>
      <c r="E84" s="21">
        <v>0.53314587581129946</v>
      </c>
    </row>
    <row r="85" spans="1:5" x14ac:dyDescent="0.35">
      <c r="A85" s="19">
        <v>84</v>
      </c>
      <c r="B85" s="20" t="s">
        <v>422</v>
      </c>
      <c r="C85" s="4" t="s">
        <v>423</v>
      </c>
      <c r="D85" s="19">
        <v>30017.513227513231</v>
      </c>
      <c r="E85" s="21">
        <v>0.5311120371907494</v>
      </c>
    </row>
    <row r="86" spans="1:5" x14ac:dyDescent="0.35">
      <c r="A86" s="19">
        <v>85</v>
      </c>
      <c r="B86" s="20" t="s">
        <v>334</v>
      </c>
      <c r="C86" s="4" t="s">
        <v>424</v>
      </c>
      <c r="D86" s="19">
        <v>19051.98795180723</v>
      </c>
      <c r="E86" s="21">
        <v>0.52974530606224579</v>
      </c>
    </row>
    <row r="87" spans="1:5" x14ac:dyDescent="0.35">
      <c r="A87" s="19">
        <v>86</v>
      </c>
      <c r="B87" s="20" t="s">
        <v>425</v>
      </c>
      <c r="C87" s="4" t="s">
        <v>426</v>
      </c>
      <c r="D87" s="19">
        <v>29730.147887323939</v>
      </c>
      <c r="E87" s="21">
        <v>0.52925446013941368</v>
      </c>
    </row>
    <row r="88" spans="1:5" x14ac:dyDescent="0.35">
      <c r="A88" s="19">
        <v>87</v>
      </c>
      <c r="B88" s="20" t="s">
        <v>372</v>
      </c>
      <c r="C88" s="4" t="s">
        <v>427</v>
      </c>
      <c r="D88" s="19">
        <v>26463.763343799059</v>
      </c>
      <c r="E88" s="21">
        <v>0.52880625537230608</v>
      </c>
    </row>
    <row r="89" spans="1:5" x14ac:dyDescent="0.35">
      <c r="A89" s="19">
        <v>88</v>
      </c>
      <c r="B89" s="20" t="s">
        <v>422</v>
      </c>
      <c r="C89" s="4" t="s">
        <v>428</v>
      </c>
      <c r="D89" s="19">
        <v>29886.829032258069</v>
      </c>
      <c r="E89" s="21">
        <v>0.52347841925274574</v>
      </c>
    </row>
    <row r="90" spans="1:5" x14ac:dyDescent="0.35">
      <c r="A90" s="19">
        <v>89</v>
      </c>
      <c r="B90" s="20" t="s">
        <v>422</v>
      </c>
      <c r="C90" s="4" t="s">
        <v>429</v>
      </c>
      <c r="D90" s="19">
        <v>27555.471264367821</v>
      </c>
      <c r="E90" s="21">
        <v>0.52214350622820072</v>
      </c>
    </row>
    <row r="91" spans="1:5" x14ac:dyDescent="0.35">
      <c r="A91" s="19">
        <v>90</v>
      </c>
      <c r="B91" s="20" t="s">
        <v>425</v>
      </c>
      <c r="C91" s="4" t="s">
        <v>430</v>
      </c>
      <c r="D91" s="19">
        <v>27989.115039281711</v>
      </c>
      <c r="E91" s="21">
        <v>0.51968281524075699</v>
      </c>
    </row>
    <row r="92" spans="1:5" x14ac:dyDescent="0.35">
      <c r="A92" s="19">
        <v>91</v>
      </c>
      <c r="B92" s="20" t="s">
        <v>380</v>
      </c>
      <c r="C92" s="4" t="s">
        <v>431</v>
      </c>
      <c r="D92" s="19">
        <v>27196.232227488152</v>
      </c>
      <c r="E92" s="21">
        <v>0.51845829330322124</v>
      </c>
    </row>
    <row r="93" spans="1:5" x14ac:dyDescent="0.35">
      <c r="A93" s="19">
        <v>92</v>
      </c>
      <c r="B93" s="20" t="s">
        <v>383</v>
      </c>
      <c r="C93" s="4" t="s">
        <v>432</v>
      </c>
      <c r="D93" s="19">
        <v>29151.37924528302</v>
      </c>
      <c r="E93" s="21">
        <v>0.51793516603540302</v>
      </c>
    </row>
    <row r="94" spans="1:5" x14ac:dyDescent="0.35">
      <c r="A94" s="19">
        <v>93</v>
      </c>
      <c r="B94" s="20" t="s">
        <v>361</v>
      </c>
      <c r="C94" s="4" t="s">
        <v>433</v>
      </c>
      <c r="D94" s="19">
        <v>25914.33870967742</v>
      </c>
      <c r="E94" s="21">
        <v>0.51717784984279003</v>
      </c>
    </row>
    <row r="95" spans="1:5" x14ac:dyDescent="0.35">
      <c r="A95" s="19">
        <v>94</v>
      </c>
      <c r="B95" s="20" t="s">
        <v>386</v>
      </c>
      <c r="C95" s="4" t="s">
        <v>434</v>
      </c>
      <c r="D95" s="19">
        <v>29125.43564356436</v>
      </c>
      <c r="E95" s="21">
        <v>0.51648256581464314</v>
      </c>
    </row>
    <row r="96" spans="1:5" x14ac:dyDescent="0.35">
      <c r="A96" s="19">
        <v>95</v>
      </c>
      <c r="B96" s="20" t="s">
        <v>337</v>
      </c>
      <c r="C96" s="4" t="s">
        <v>435</v>
      </c>
      <c r="D96" s="19">
        <v>27064.828125</v>
      </c>
      <c r="E96" s="21">
        <v>0.51260009177660359</v>
      </c>
    </row>
    <row r="97" spans="1:5" x14ac:dyDescent="0.35">
      <c r="A97" s="19">
        <v>96</v>
      </c>
      <c r="B97" s="20" t="s">
        <v>386</v>
      </c>
      <c r="C97" s="4" t="s">
        <v>436</v>
      </c>
      <c r="D97" s="19">
        <v>29650.717868338561</v>
      </c>
      <c r="E97" s="21">
        <v>0.51253009838191987</v>
      </c>
    </row>
    <row r="98" spans="1:5" x14ac:dyDescent="0.35">
      <c r="A98" s="19">
        <v>97</v>
      </c>
      <c r="B98" s="20" t="s">
        <v>383</v>
      </c>
      <c r="C98" s="4" t="s">
        <v>437</v>
      </c>
      <c r="D98" s="19">
        <v>29985.235528942121</v>
      </c>
      <c r="E98" s="21">
        <v>0.51150538879590701</v>
      </c>
    </row>
    <row r="99" spans="1:5" x14ac:dyDescent="0.35">
      <c r="A99" s="19">
        <v>98</v>
      </c>
      <c r="B99" s="20" t="s">
        <v>132</v>
      </c>
      <c r="C99" s="4" t="s">
        <v>438</v>
      </c>
      <c r="D99" s="19">
        <v>29832.68271119842</v>
      </c>
      <c r="E99" s="21">
        <v>0.51133946824347409</v>
      </c>
    </row>
    <row r="100" spans="1:5" x14ac:dyDescent="0.35">
      <c r="A100" s="19">
        <v>99</v>
      </c>
      <c r="B100" s="20" t="s">
        <v>337</v>
      </c>
      <c r="C100" s="4" t="s">
        <v>439</v>
      </c>
      <c r="D100" s="19">
        <v>29612.22834645669</v>
      </c>
      <c r="E100" s="21">
        <v>0.51072078285935929</v>
      </c>
    </row>
    <row r="101" spans="1:5" x14ac:dyDescent="0.35">
      <c r="A101" s="19">
        <v>100</v>
      </c>
      <c r="B101" s="20" t="s">
        <v>440</v>
      </c>
      <c r="C101" s="4" t="s">
        <v>441</v>
      </c>
      <c r="D101" s="19">
        <v>29338.791370317678</v>
      </c>
      <c r="E101" s="21">
        <v>0.5089613416370905</v>
      </c>
    </row>
    <row r="102" spans="1:5" x14ac:dyDescent="0.35">
      <c r="A102" s="19">
        <v>101</v>
      </c>
      <c r="B102" s="20" t="s">
        <v>340</v>
      </c>
      <c r="C102" s="4" t="s">
        <v>442</v>
      </c>
      <c r="D102" s="19">
        <v>28872.18771929825</v>
      </c>
      <c r="E102" s="21">
        <v>0.50850574687357453</v>
      </c>
    </row>
    <row r="103" spans="1:5" x14ac:dyDescent="0.35">
      <c r="A103" s="19">
        <v>102</v>
      </c>
      <c r="B103" s="20" t="s">
        <v>337</v>
      </c>
      <c r="C103" s="4" t="s">
        <v>443</v>
      </c>
      <c r="D103" s="19">
        <v>30058.586111111112</v>
      </c>
      <c r="E103" s="21">
        <v>0.50707566102077739</v>
      </c>
    </row>
    <row r="104" spans="1:5" x14ac:dyDescent="0.35">
      <c r="A104" s="19">
        <v>103</v>
      </c>
      <c r="B104" s="20" t="s">
        <v>340</v>
      </c>
      <c r="C104" s="4" t="s">
        <v>444</v>
      </c>
      <c r="D104" s="19">
        <v>30073.767123287671</v>
      </c>
      <c r="E104" s="21">
        <v>0.50674994381618033</v>
      </c>
    </row>
    <row r="105" spans="1:5" x14ac:dyDescent="0.35">
      <c r="A105" s="19">
        <v>104</v>
      </c>
      <c r="B105" s="20" t="s">
        <v>254</v>
      </c>
      <c r="C105" s="4" t="s">
        <v>445</v>
      </c>
      <c r="D105" s="19">
        <v>26056.924481737409</v>
      </c>
      <c r="E105" s="21">
        <v>0.50427075274272681</v>
      </c>
    </row>
    <row r="106" spans="1:5" x14ac:dyDescent="0.35">
      <c r="A106" s="19">
        <v>105</v>
      </c>
      <c r="B106" s="20" t="s">
        <v>334</v>
      </c>
      <c r="C106" s="4" t="s">
        <v>446</v>
      </c>
      <c r="D106" s="19">
        <v>28700.76923076923</v>
      </c>
      <c r="E106" s="21">
        <v>0.50206825753077222</v>
      </c>
    </row>
    <row r="107" spans="1:5" x14ac:dyDescent="0.35">
      <c r="A107" s="19">
        <v>106</v>
      </c>
      <c r="B107" s="20" t="s">
        <v>383</v>
      </c>
      <c r="C107" s="4" t="s">
        <v>447</v>
      </c>
      <c r="D107" s="19">
        <v>26566.940896091521</v>
      </c>
      <c r="E107" s="21">
        <v>0.50034517586049299</v>
      </c>
    </row>
    <row r="108" spans="1:5" x14ac:dyDescent="0.35">
      <c r="A108" s="19">
        <v>107</v>
      </c>
      <c r="B108" s="20" t="s">
        <v>254</v>
      </c>
      <c r="C108" s="4" t="s">
        <v>448</v>
      </c>
      <c r="D108" s="19">
        <v>25077.785078713208</v>
      </c>
      <c r="E108" s="21">
        <v>0.50006424149538564</v>
      </c>
    </row>
    <row r="109" spans="1:5" x14ac:dyDescent="0.35">
      <c r="A109" s="19">
        <v>108</v>
      </c>
      <c r="B109" s="20" t="s">
        <v>254</v>
      </c>
      <c r="C109" s="4" t="s">
        <v>449</v>
      </c>
      <c r="D109" s="19">
        <v>24473.911185163721</v>
      </c>
      <c r="E109" s="21">
        <v>0.49695055312765779</v>
      </c>
    </row>
    <row r="110" spans="1:5" x14ac:dyDescent="0.35">
      <c r="A110" s="19">
        <v>109</v>
      </c>
      <c r="B110" s="20" t="s">
        <v>340</v>
      </c>
      <c r="C110" s="4" t="s">
        <v>450</v>
      </c>
      <c r="D110" s="19">
        <v>28086.629213483149</v>
      </c>
      <c r="E110" s="21">
        <v>0.49561296097281471</v>
      </c>
    </row>
    <row r="111" spans="1:5" x14ac:dyDescent="0.35">
      <c r="A111" s="19">
        <v>110</v>
      </c>
      <c r="B111" s="20" t="s">
        <v>377</v>
      </c>
      <c r="C111" s="4" t="s">
        <v>451</v>
      </c>
      <c r="D111" s="19">
        <v>29953.504032258072</v>
      </c>
      <c r="E111" s="21">
        <v>0.49294908466675541</v>
      </c>
    </row>
    <row r="112" spans="1:5" x14ac:dyDescent="0.35">
      <c r="A112" s="19">
        <v>111</v>
      </c>
      <c r="B112" s="20" t="s">
        <v>328</v>
      </c>
      <c r="C112" s="4" t="s">
        <v>452</v>
      </c>
      <c r="D112" s="19">
        <v>18872.603603603598</v>
      </c>
      <c r="E112" s="21">
        <v>0.49163741906313607</v>
      </c>
    </row>
    <row r="113" spans="1:5" x14ac:dyDescent="0.35">
      <c r="A113" s="19">
        <v>112</v>
      </c>
      <c r="B113" s="20" t="s">
        <v>254</v>
      </c>
      <c r="C113" s="4" t="s">
        <v>453</v>
      </c>
      <c r="D113" s="19">
        <v>24602.52542372881</v>
      </c>
      <c r="E113" s="21">
        <v>0.49053380377002659</v>
      </c>
    </row>
    <row r="114" spans="1:5" x14ac:dyDescent="0.35">
      <c r="A114" s="19">
        <v>113</v>
      </c>
      <c r="B114" s="20" t="s">
        <v>372</v>
      </c>
      <c r="C114" s="4" t="s">
        <v>454</v>
      </c>
      <c r="D114" s="19">
        <v>29000.73885350319</v>
      </c>
      <c r="E114" s="21">
        <v>0.49048766939535721</v>
      </c>
    </row>
    <row r="115" spans="1:5" x14ac:dyDescent="0.35">
      <c r="A115" s="19">
        <v>114</v>
      </c>
      <c r="B115" s="20" t="s">
        <v>337</v>
      </c>
      <c r="C115" s="4" t="s">
        <v>455</v>
      </c>
      <c r="D115" s="19">
        <v>25821.101123595501</v>
      </c>
      <c r="E115" s="21">
        <v>0.48793196587886256</v>
      </c>
    </row>
    <row r="116" spans="1:5" x14ac:dyDescent="0.35">
      <c r="A116" s="19">
        <v>115</v>
      </c>
      <c r="B116" s="20" t="s">
        <v>340</v>
      </c>
      <c r="C116" s="4" t="s">
        <v>456</v>
      </c>
      <c r="D116" s="19">
        <v>30374.249084249081</v>
      </c>
      <c r="E116" s="21">
        <v>0.48786852636411349</v>
      </c>
    </row>
    <row r="117" spans="1:5" x14ac:dyDescent="0.35">
      <c r="A117" s="19">
        <v>116</v>
      </c>
      <c r="B117" s="20" t="s">
        <v>237</v>
      </c>
      <c r="C117" s="4" t="s">
        <v>457</v>
      </c>
      <c r="D117" s="19">
        <v>28886.218579234981</v>
      </c>
      <c r="E117" s="21">
        <v>0.48752296156967639</v>
      </c>
    </row>
    <row r="118" spans="1:5" x14ac:dyDescent="0.35">
      <c r="A118" s="19">
        <v>117</v>
      </c>
      <c r="B118" s="20" t="s">
        <v>254</v>
      </c>
      <c r="C118" s="4" t="s">
        <v>458</v>
      </c>
      <c r="D118" s="19">
        <v>25246.988606939409</v>
      </c>
      <c r="E118" s="21">
        <v>0.48462336302873016</v>
      </c>
    </row>
    <row r="119" spans="1:5" x14ac:dyDescent="0.35">
      <c r="A119" s="19">
        <v>118</v>
      </c>
      <c r="B119" s="20" t="s">
        <v>254</v>
      </c>
      <c r="C119" s="4" t="s">
        <v>459</v>
      </c>
      <c r="D119" s="19">
        <v>26026.633466135459</v>
      </c>
      <c r="E119" s="21">
        <v>0.48272878548753212</v>
      </c>
    </row>
    <row r="120" spans="1:5" x14ac:dyDescent="0.35">
      <c r="A120" s="19">
        <v>119</v>
      </c>
      <c r="B120" s="20" t="s">
        <v>425</v>
      </c>
      <c r="C120" s="4" t="s">
        <v>460</v>
      </c>
      <c r="D120" s="19">
        <v>29656.746894409938</v>
      </c>
      <c r="E120" s="21">
        <v>0.48102939180368731</v>
      </c>
    </row>
    <row r="121" spans="1:5" x14ac:dyDescent="0.35">
      <c r="A121" s="19">
        <v>120</v>
      </c>
      <c r="B121" s="20" t="s">
        <v>377</v>
      </c>
      <c r="C121" s="4" t="s">
        <v>461</v>
      </c>
      <c r="D121" s="19">
        <v>24624.48230088496</v>
      </c>
      <c r="E121" s="21">
        <v>0.47402013477884813</v>
      </c>
    </row>
    <row r="122" spans="1:5" x14ac:dyDescent="0.35">
      <c r="A122" s="19">
        <v>121</v>
      </c>
      <c r="B122" s="20" t="s">
        <v>386</v>
      </c>
      <c r="C122" s="4" t="s">
        <v>462</v>
      </c>
      <c r="D122" s="19">
        <v>28262.737588652479</v>
      </c>
      <c r="E122" s="21">
        <v>0.46700622029031774</v>
      </c>
    </row>
    <row r="123" spans="1:5" x14ac:dyDescent="0.35">
      <c r="A123" s="19">
        <v>122</v>
      </c>
      <c r="B123" s="20" t="s">
        <v>361</v>
      </c>
      <c r="C123" s="4" t="s">
        <v>463</v>
      </c>
      <c r="D123" s="19">
        <v>27791.68707482993</v>
      </c>
      <c r="E123" s="21">
        <v>0.46697741447372004</v>
      </c>
    </row>
    <row r="124" spans="1:5" x14ac:dyDescent="0.35">
      <c r="A124" s="19">
        <v>123</v>
      </c>
      <c r="B124" s="20" t="s">
        <v>200</v>
      </c>
      <c r="C124" s="4" t="s">
        <v>464</v>
      </c>
      <c r="D124" s="19">
        <v>28814.780812791469</v>
      </c>
      <c r="E124" s="21">
        <v>0.46518241955870981</v>
      </c>
    </row>
    <row r="125" spans="1:5" x14ac:dyDescent="0.35">
      <c r="A125" s="19">
        <v>124</v>
      </c>
      <c r="B125" s="20" t="s">
        <v>422</v>
      </c>
      <c r="C125" s="4" t="s">
        <v>465</v>
      </c>
      <c r="D125" s="19">
        <v>32678.672268907561</v>
      </c>
      <c r="E125" s="21">
        <v>0.46284692837666236</v>
      </c>
    </row>
    <row r="126" spans="1:5" x14ac:dyDescent="0.35">
      <c r="A126" s="19">
        <v>125</v>
      </c>
      <c r="B126" s="20" t="s">
        <v>383</v>
      </c>
      <c r="C126" s="4" t="s">
        <v>466</v>
      </c>
      <c r="D126" s="19">
        <v>28014.995426829271</v>
      </c>
      <c r="E126" s="21">
        <v>0.46173757966192391</v>
      </c>
    </row>
    <row r="127" spans="1:5" x14ac:dyDescent="0.35">
      <c r="A127" s="19">
        <v>126</v>
      </c>
      <c r="B127" s="20" t="s">
        <v>361</v>
      </c>
      <c r="C127" s="4" t="s">
        <v>467</v>
      </c>
      <c r="D127" s="19">
        <v>25921.727154893069</v>
      </c>
      <c r="E127" s="21">
        <v>0.46084737699503026</v>
      </c>
    </row>
    <row r="128" spans="1:5" x14ac:dyDescent="0.35">
      <c r="A128" s="19">
        <v>127</v>
      </c>
      <c r="B128" s="20" t="s">
        <v>383</v>
      </c>
      <c r="C128" s="4" t="s">
        <v>468</v>
      </c>
      <c r="D128" s="19">
        <v>31148.86648501363</v>
      </c>
      <c r="E128" s="21">
        <v>0.4594885134801035</v>
      </c>
    </row>
    <row r="129" spans="1:5" x14ac:dyDescent="0.35">
      <c r="A129" s="19">
        <v>128</v>
      </c>
      <c r="B129" s="20" t="s">
        <v>372</v>
      </c>
      <c r="C129" s="4" t="s">
        <v>469</v>
      </c>
      <c r="D129" s="19">
        <v>30849.827014218012</v>
      </c>
      <c r="E129" s="21">
        <v>0.45934635045114536</v>
      </c>
    </row>
    <row r="130" spans="1:5" x14ac:dyDescent="0.35">
      <c r="A130" s="19">
        <v>129</v>
      </c>
      <c r="B130" s="20" t="s">
        <v>337</v>
      </c>
      <c r="C130" s="4" t="s">
        <v>470</v>
      </c>
      <c r="D130" s="19">
        <v>27691.528571428571</v>
      </c>
      <c r="E130" s="21">
        <v>0.45925760773562041</v>
      </c>
    </row>
    <row r="131" spans="1:5" x14ac:dyDescent="0.35">
      <c r="A131" s="19">
        <v>130</v>
      </c>
      <c r="B131" s="20" t="s">
        <v>383</v>
      </c>
      <c r="C131" s="4" t="s">
        <v>471</v>
      </c>
      <c r="D131" s="19">
        <v>30888.122807017538</v>
      </c>
      <c r="E131" s="21">
        <v>0.45874580794490788</v>
      </c>
    </row>
    <row r="132" spans="1:5" x14ac:dyDescent="0.35">
      <c r="A132" s="19">
        <v>131</v>
      </c>
      <c r="B132" s="20" t="s">
        <v>254</v>
      </c>
      <c r="C132" s="4" t="s">
        <v>472</v>
      </c>
      <c r="D132" s="19">
        <v>28945.54724409449</v>
      </c>
      <c r="E132" s="21">
        <v>0.45849574873090848</v>
      </c>
    </row>
    <row r="133" spans="1:5" x14ac:dyDescent="0.35">
      <c r="A133" s="19">
        <v>132</v>
      </c>
      <c r="B133" s="20" t="s">
        <v>132</v>
      </c>
      <c r="C133" s="4" t="s">
        <v>473</v>
      </c>
      <c r="D133" s="19">
        <v>28181.008518823852</v>
      </c>
      <c r="E133" s="21">
        <v>0.45744159584175298</v>
      </c>
    </row>
    <row r="134" spans="1:5" x14ac:dyDescent="0.35">
      <c r="A134" s="19">
        <v>133</v>
      </c>
      <c r="B134" s="20" t="s">
        <v>256</v>
      </c>
      <c r="C134" s="4" t="s">
        <v>474</v>
      </c>
      <c r="D134" s="19">
        <v>26863.786828422879</v>
      </c>
      <c r="E134" s="21">
        <v>0.4568577729961234</v>
      </c>
    </row>
    <row r="135" spans="1:5" x14ac:dyDescent="0.35">
      <c r="A135" s="19">
        <v>134</v>
      </c>
      <c r="B135" s="20" t="s">
        <v>337</v>
      </c>
      <c r="C135" s="4" t="s">
        <v>475</v>
      </c>
      <c r="D135" s="19">
        <v>28504.147058823532</v>
      </c>
      <c r="E135" s="21">
        <v>0.45672862972256534</v>
      </c>
    </row>
    <row r="136" spans="1:5" x14ac:dyDescent="0.35">
      <c r="A136" s="19">
        <v>135</v>
      </c>
      <c r="B136" s="20" t="s">
        <v>422</v>
      </c>
      <c r="C136" s="4" t="s">
        <v>476</v>
      </c>
      <c r="D136" s="19">
        <v>30225.213362068971</v>
      </c>
      <c r="E136" s="21">
        <v>0.4534047765346787</v>
      </c>
    </row>
    <row r="137" spans="1:5" x14ac:dyDescent="0.35">
      <c r="A137" s="19">
        <v>136</v>
      </c>
      <c r="B137" s="20" t="s">
        <v>383</v>
      </c>
      <c r="C137" s="4" t="s">
        <v>477</v>
      </c>
      <c r="D137" s="19">
        <v>31057.1282051282</v>
      </c>
      <c r="E137" s="21">
        <v>0.45139004127711857</v>
      </c>
    </row>
    <row r="138" spans="1:5" x14ac:dyDescent="0.35">
      <c r="A138" s="19">
        <v>137</v>
      </c>
      <c r="B138" s="20" t="s">
        <v>337</v>
      </c>
      <c r="C138" s="4" t="s">
        <v>478</v>
      </c>
      <c r="D138" s="19">
        <v>28014.66820276498</v>
      </c>
      <c r="E138" s="21">
        <v>0.45100274053746953</v>
      </c>
    </row>
    <row r="139" spans="1:5" x14ac:dyDescent="0.35">
      <c r="A139" s="19">
        <v>138</v>
      </c>
      <c r="B139" s="20" t="s">
        <v>361</v>
      </c>
      <c r="C139" s="4" t="s">
        <v>479</v>
      </c>
      <c r="D139" s="19">
        <v>28628.910256410261</v>
      </c>
      <c r="E139" s="21">
        <v>0.44963080674694289</v>
      </c>
    </row>
    <row r="140" spans="1:5" x14ac:dyDescent="0.35">
      <c r="A140" s="19">
        <v>139</v>
      </c>
      <c r="B140" s="20" t="s">
        <v>440</v>
      </c>
      <c r="C140" s="4" t="s">
        <v>480</v>
      </c>
      <c r="D140" s="19">
        <v>27509.200353714001</v>
      </c>
      <c r="E140" s="21">
        <v>0.4462625509224869</v>
      </c>
    </row>
    <row r="141" spans="1:5" x14ac:dyDescent="0.35">
      <c r="A141" s="19">
        <v>140</v>
      </c>
      <c r="B141" s="20" t="s">
        <v>383</v>
      </c>
      <c r="C141" s="4" t="s">
        <v>481</v>
      </c>
      <c r="D141" s="19">
        <v>28944.72080838323</v>
      </c>
      <c r="E141" s="21">
        <v>0.44475046946204916</v>
      </c>
    </row>
    <row r="142" spans="1:5" x14ac:dyDescent="0.35">
      <c r="A142" s="19">
        <v>141</v>
      </c>
      <c r="B142" s="20" t="s">
        <v>132</v>
      </c>
      <c r="C142" s="4" t="s">
        <v>482</v>
      </c>
      <c r="D142" s="19">
        <v>30310.07894736842</v>
      </c>
      <c r="E142" s="21">
        <v>0.44368188742128534</v>
      </c>
    </row>
    <row r="143" spans="1:5" x14ac:dyDescent="0.35">
      <c r="A143" s="19">
        <v>142</v>
      </c>
      <c r="B143" s="20" t="s">
        <v>380</v>
      </c>
      <c r="C143" s="4" t="s">
        <v>483</v>
      </c>
      <c r="D143" s="19">
        <v>28851.132584269661</v>
      </c>
      <c r="E143" s="21">
        <v>0.44288301770317912</v>
      </c>
    </row>
    <row r="144" spans="1:5" x14ac:dyDescent="0.35">
      <c r="A144" s="19">
        <v>143</v>
      </c>
      <c r="B144" s="20" t="s">
        <v>254</v>
      </c>
      <c r="C144" s="4" t="s">
        <v>484</v>
      </c>
      <c r="D144" s="19">
        <v>24062.191841234839</v>
      </c>
      <c r="E144" s="21">
        <v>0.44148435001640918</v>
      </c>
    </row>
    <row r="145" spans="1:5" x14ac:dyDescent="0.35">
      <c r="A145" s="19">
        <v>144</v>
      </c>
      <c r="B145" s="20" t="s">
        <v>383</v>
      </c>
      <c r="C145" s="4" t="s">
        <v>485</v>
      </c>
      <c r="D145" s="19">
        <v>28404.704997968311</v>
      </c>
      <c r="E145" s="21">
        <v>0.44015076639140421</v>
      </c>
    </row>
    <row r="146" spans="1:5" x14ac:dyDescent="0.35">
      <c r="A146" s="19">
        <v>145</v>
      </c>
      <c r="B146" s="20" t="s">
        <v>200</v>
      </c>
      <c r="C146" s="4" t="s">
        <v>486</v>
      </c>
      <c r="D146" s="19">
        <v>32613.646706586831</v>
      </c>
      <c r="E146" s="21">
        <v>0.43943953004512304</v>
      </c>
    </row>
    <row r="147" spans="1:5" x14ac:dyDescent="0.35">
      <c r="A147" s="19">
        <v>146</v>
      </c>
      <c r="B147" s="20" t="s">
        <v>132</v>
      </c>
      <c r="C147" s="4" t="s">
        <v>487</v>
      </c>
      <c r="D147" s="19">
        <v>27180.917355371901</v>
      </c>
      <c r="E147" s="21">
        <v>0.43778584768463674</v>
      </c>
    </row>
    <row r="148" spans="1:5" x14ac:dyDescent="0.35">
      <c r="A148" s="19">
        <v>147</v>
      </c>
      <c r="B148" s="20" t="s">
        <v>440</v>
      </c>
      <c r="C148" s="4" t="s">
        <v>488</v>
      </c>
      <c r="D148" s="19">
        <v>31418.36624203821</v>
      </c>
      <c r="E148" s="21">
        <v>0.43697919583553008</v>
      </c>
    </row>
    <row r="149" spans="1:5" x14ac:dyDescent="0.35">
      <c r="A149" s="19">
        <v>148</v>
      </c>
      <c r="B149" s="20" t="s">
        <v>383</v>
      </c>
      <c r="C149" s="4" t="s">
        <v>489</v>
      </c>
      <c r="D149" s="19">
        <v>31221.359501100509</v>
      </c>
      <c r="E149" s="21">
        <v>0.43483292117642564</v>
      </c>
    </row>
    <row r="150" spans="1:5" x14ac:dyDescent="0.35">
      <c r="A150" s="19">
        <v>149</v>
      </c>
      <c r="B150" s="20" t="s">
        <v>386</v>
      </c>
      <c r="C150" s="4" t="s">
        <v>490</v>
      </c>
      <c r="D150" s="19">
        <v>25497.042122999159</v>
      </c>
      <c r="E150" s="21">
        <v>0.43433669758873505</v>
      </c>
    </row>
    <row r="151" spans="1:5" x14ac:dyDescent="0.35">
      <c r="A151" s="19">
        <v>150</v>
      </c>
      <c r="B151" s="20" t="s">
        <v>200</v>
      </c>
      <c r="C151" s="4" t="s">
        <v>491</v>
      </c>
      <c r="D151" s="19">
        <v>30068.22870662461</v>
      </c>
      <c r="E151" s="21">
        <v>0.43106229231536197</v>
      </c>
    </row>
    <row r="152" spans="1:5" x14ac:dyDescent="0.35">
      <c r="A152" s="19">
        <v>151</v>
      </c>
      <c r="B152" s="20" t="s">
        <v>331</v>
      </c>
      <c r="C152" s="4" t="s">
        <v>492</v>
      </c>
      <c r="D152" s="19">
        <v>31831.261538461531</v>
      </c>
      <c r="E152" s="21">
        <v>0.43043190099282502</v>
      </c>
    </row>
    <row r="153" spans="1:5" x14ac:dyDescent="0.35">
      <c r="A153" s="19">
        <v>152</v>
      </c>
      <c r="B153" s="20" t="s">
        <v>132</v>
      </c>
      <c r="C153" s="4" t="s">
        <v>493</v>
      </c>
      <c r="D153" s="19">
        <v>30817.455319148939</v>
      </c>
      <c r="E153" s="21">
        <v>0.43033504346354112</v>
      </c>
    </row>
    <row r="154" spans="1:5" x14ac:dyDescent="0.35">
      <c r="A154" s="19">
        <v>153</v>
      </c>
      <c r="B154" s="20" t="s">
        <v>237</v>
      </c>
      <c r="C154" s="4" t="s">
        <v>494</v>
      </c>
      <c r="D154" s="19">
        <v>28833.796982167351</v>
      </c>
      <c r="E154" s="21">
        <v>0.42976907210126702</v>
      </c>
    </row>
    <row r="155" spans="1:5" x14ac:dyDescent="0.35">
      <c r="A155" s="19">
        <v>154</v>
      </c>
      <c r="B155" s="20" t="s">
        <v>383</v>
      </c>
      <c r="C155" s="4" t="s">
        <v>495</v>
      </c>
      <c r="D155" s="19">
        <v>27578.620827770359</v>
      </c>
      <c r="E155" s="21">
        <v>0.42075002350520568</v>
      </c>
    </row>
    <row r="156" spans="1:5" x14ac:dyDescent="0.35">
      <c r="A156" s="19">
        <v>155</v>
      </c>
      <c r="B156" s="20" t="s">
        <v>425</v>
      </c>
      <c r="C156" s="4" t="s">
        <v>496</v>
      </c>
      <c r="D156" s="19">
        <v>28798.240556660039</v>
      </c>
      <c r="E156" s="21">
        <v>0.41929975072152831</v>
      </c>
    </row>
    <row r="157" spans="1:5" x14ac:dyDescent="0.35">
      <c r="A157" s="19">
        <v>156</v>
      </c>
      <c r="B157" s="20" t="s">
        <v>237</v>
      </c>
      <c r="C157" s="4" t="s">
        <v>497</v>
      </c>
      <c r="D157" s="19">
        <v>30446.936034115141</v>
      </c>
      <c r="E157" s="21">
        <v>0.41898291455945402</v>
      </c>
    </row>
    <row r="158" spans="1:5" x14ac:dyDescent="0.35">
      <c r="A158" s="19">
        <v>157</v>
      </c>
      <c r="B158" s="20" t="s">
        <v>254</v>
      </c>
      <c r="C158" s="4" t="s">
        <v>498</v>
      </c>
      <c r="D158" s="19">
        <v>28448.921161825721</v>
      </c>
      <c r="E158" s="21">
        <v>0.41720129995326594</v>
      </c>
    </row>
    <row r="159" spans="1:5" x14ac:dyDescent="0.35">
      <c r="A159" s="19">
        <v>158</v>
      </c>
      <c r="B159" s="20" t="s">
        <v>383</v>
      </c>
      <c r="C159" s="4" t="s">
        <v>499</v>
      </c>
      <c r="D159" s="19">
        <v>28592.27950310559</v>
      </c>
      <c r="E159" s="21">
        <v>0.416300748122924</v>
      </c>
    </row>
    <row r="160" spans="1:5" x14ac:dyDescent="0.35">
      <c r="A160" s="19">
        <v>159</v>
      </c>
      <c r="B160" s="20" t="s">
        <v>254</v>
      </c>
      <c r="C160" s="4" t="s">
        <v>500</v>
      </c>
      <c r="D160" s="19">
        <v>27021.336742722269</v>
      </c>
      <c r="E160" s="21">
        <v>0.41598106328044854</v>
      </c>
    </row>
    <row r="161" spans="1:5" x14ac:dyDescent="0.35">
      <c r="A161" s="19">
        <v>160</v>
      </c>
      <c r="B161" s="20" t="s">
        <v>422</v>
      </c>
      <c r="C161" s="4" t="s">
        <v>501</v>
      </c>
      <c r="D161" s="19">
        <v>31960.592592592591</v>
      </c>
      <c r="E161" s="21">
        <v>0.41525110895055745</v>
      </c>
    </row>
    <row r="162" spans="1:5" x14ac:dyDescent="0.35">
      <c r="A162" s="19">
        <v>161</v>
      </c>
      <c r="B162" s="20" t="s">
        <v>254</v>
      </c>
      <c r="C162" s="4" t="s">
        <v>502</v>
      </c>
      <c r="D162" s="19">
        <v>27805.084112149529</v>
      </c>
      <c r="E162" s="21">
        <v>0.41434887229280637</v>
      </c>
    </row>
    <row r="163" spans="1:5" x14ac:dyDescent="0.35">
      <c r="A163" s="19">
        <v>162</v>
      </c>
      <c r="B163" s="20" t="s">
        <v>383</v>
      </c>
      <c r="C163" s="4" t="s">
        <v>503</v>
      </c>
      <c r="D163" s="19">
        <v>28955.657689581851</v>
      </c>
      <c r="E163" s="21">
        <v>0.41360984365831416</v>
      </c>
    </row>
    <row r="164" spans="1:5" x14ac:dyDescent="0.35">
      <c r="A164" s="19">
        <v>163</v>
      </c>
      <c r="B164" s="20" t="s">
        <v>337</v>
      </c>
      <c r="C164" s="4" t="s">
        <v>504</v>
      </c>
      <c r="D164" s="19">
        <v>35083.362903225803</v>
      </c>
      <c r="E164" s="21">
        <v>0.41358014502013812</v>
      </c>
    </row>
    <row r="165" spans="1:5" x14ac:dyDescent="0.35">
      <c r="A165" s="19">
        <v>164</v>
      </c>
      <c r="B165" s="20" t="s">
        <v>422</v>
      </c>
      <c r="C165" s="4" t="s">
        <v>505</v>
      </c>
      <c r="D165" s="19">
        <v>27910.52</v>
      </c>
      <c r="E165" s="21">
        <v>0.41275798470754588</v>
      </c>
    </row>
    <row r="166" spans="1:5" x14ac:dyDescent="0.35">
      <c r="A166" s="19">
        <v>165</v>
      </c>
      <c r="B166" s="20" t="s">
        <v>237</v>
      </c>
      <c r="C166" s="4" t="s">
        <v>506</v>
      </c>
      <c r="D166" s="19">
        <v>26467.810584958221</v>
      </c>
      <c r="E166" s="21">
        <v>0.41136207130681879</v>
      </c>
    </row>
    <row r="167" spans="1:5" x14ac:dyDescent="0.35">
      <c r="A167" s="19">
        <v>166</v>
      </c>
      <c r="B167" s="20" t="s">
        <v>383</v>
      </c>
      <c r="C167" s="4" t="s">
        <v>507</v>
      </c>
      <c r="D167" s="19">
        <v>31540.603448275859</v>
      </c>
      <c r="E167" s="21">
        <v>0.41107820365557363</v>
      </c>
    </row>
    <row r="168" spans="1:5" x14ac:dyDescent="0.35">
      <c r="A168" s="19">
        <v>167</v>
      </c>
      <c r="B168" s="20" t="s">
        <v>132</v>
      </c>
      <c r="C168" s="4" t="s">
        <v>508</v>
      </c>
      <c r="D168" s="19">
        <v>27022.3227665706</v>
      </c>
      <c r="E168" s="21">
        <v>0.40956681393722782</v>
      </c>
    </row>
    <row r="169" spans="1:5" x14ac:dyDescent="0.35">
      <c r="A169" s="19">
        <v>168</v>
      </c>
      <c r="B169" s="20" t="s">
        <v>425</v>
      </c>
      <c r="C169" s="4" t="s">
        <v>509</v>
      </c>
      <c r="D169" s="19">
        <v>29312.333869670161</v>
      </c>
      <c r="E169" s="21">
        <v>0.40951089366816545</v>
      </c>
    </row>
    <row r="170" spans="1:5" x14ac:dyDescent="0.35">
      <c r="A170" s="19">
        <v>169</v>
      </c>
      <c r="B170" s="20" t="s">
        <v>340</v>
      </c>
      <c r="C170" s="4" t="s">
        <v>510</v>
      </c>
      <c r="D170" s="19">
        <v>30993.642857142859</v>
      </c>
      <c r="E170" s="21">
        <v>0.40711373137287593</v>
      </c>
    </row>
    <row r="171" spans="1:5" x14ac:dyDescent="0.35">
      <c r="A171" s="19">
        <v>170</v>
      </c>
      <c r="B171" s="20" t="s">
        <v>337</v>
      </c>
      <c r="C171" s="4" t="s">
        <v>511</v>
      </c>
      <c r="D171" s="19">
        <v>26775.411624203822</v>
      </c>
      <c r="E171" s="21">
        <v>0.40620248104238021</v>
      </c>
    </row>
    <row r="172" spans="1:5" x14ac:dyDescent="0.35">
      <c r="A172" s="19">
        <v>171</v>
      </c>
      <c r="B172" s="20" t="s">
        <v>422</v>
      </c>
      <c r="C172" s="4" t="s">
        <v>512</v>
      </c>
      <c r="D172" s="19">
        <v>29052.152753108341</v>
      </c>
      <c r="E172" s="21">
        <v>0.40527207653894121</v>
      </c>
    </row>
    <row r="173" spans="1:5" x14ac:dyDescent="0.35">
      <c r="A173" s="19">
        <v>172</v>
      </c>
      <c r="B173" s="20" t="s">
        <v>254</v>
      </c>
      <c r="C173" s="4" t="s">
        <v>513</v>
      </c>
      <c r="D173" s="19">
        <v>26070.06945975744</v>
      </c>
      <c r="E173" s="21">
        <v>0.40525442785936411</v>
      </c>
    </row>
    <row r="174" spans="1:5" x14ac:dyDescent="0.35">
      <c r="A174" s="19">
        <v>173</v>
      </c>
      <c r="B174" s="20" t="s">
        <v>514</v>
      </c>
      <c r="C174" s="4" t="s">
        <v>515</v>
      </c>
      <c r="D174" s="19">
        <v>29515.329848405639</v>
      </c>
      <c r="E174" s="21">
        <v>0.40208285386263126</v>
      </c>
    </row>
    <row r="175" spans="1:5" x14ac:dyDescent="0.35">
      <c r="A175" s="19">
        <v>174</v>
      </c>
      <c r="B175" s="20" t="s">
        <v>337</v>
      </c>
      <c r="C175" s="4" t="s">
        <v>516</v>
      </c>
      <c r="D175" s="19">
        <v>29767.23326959847</v>
      </c>
      <c r="E175" s="21">
        <v>0.40176429352195531</v>
      </c>
    </row>
    <row r="176" spans="1:5" x14ac:dyDescent="0.35">
      <c r="A176" s="19">
        <v>175</v>
      </c>
      <c r="B176" s="20" t="s">
        <v>422</v>
      </c>
      <c r="C176" s="4" t="s">
        <v>517</v>
      </c>
      <c r="D176" s="19">
        <v>32243.31182795699</v>
      </c>
      <c r="E176" s="21">
        <v>0.40121987121905411</v>
      </c>
    </row>
    <row r="177" spans="1:5" x14ac:dyDescent="0.35">
      <c r="A177" s="19">
        <v>176</v>
      </c>
      <c r="B177" s="20" t="s">
        <v>337</v>
      </c>
      <c r="C177" s="4" t="s">
        <v>518</v>
      </c>
      <c r="D177" s="19">
        <v>28661.045112781951</v>
      </c>
      <c r="E177" s="21">
        <v>0.40088827893045953</v>
      </c>
    </row>
    <row r="178" spans="1:5" x14ac:dyDescent="0.35">
      <c r="A178" s="19">
        <v>177</v>
      </c>
      <c r="B178" s="20" t="s">
        <v>254</v>
      </c>
      <c r="C178" s="4" t="s">
        <v>519</v>
      </c>
      <c r="D178" s="19">
        <v>22794.992619926201</v>
      </c>
      <c r="E178" s="21">
        <v>0.39967495202917219</v>
      </c>
    </row>
    <row r="179" spans="1:5" x14ac:dyDescent="0.35">
      <c r="A179" s="19">
        <v>178</v>
      </c>
      <c r="B179" s="20" t="s">
        <v>200</v>
      </c>
      <c r="C179" s="4" t="s">
        <v>520</v>
      </c>
      <c r="D179" s="19">
        <v>26633.916666666672</v>
      </c>
      <c r="E179" s="21">
        <v>0.3994918737454819</v>
      </c>
    </row>
    <row r="180" spans="1:5" x14ac:dyDescent="0.35">
      <c r="A180" s="19">
        <v>179</v>
      </c>
      <c r="B180" s="20" t="s">
        <v>425</v>
      </c>
      <c r="C180" s="4" t="s">
        <v>521</v>
      </c>
      <c r="D180" s="19">
        <v>28682.43414634146</v>
      </c>
      <c r="E180" s="21">
        <v>0.39923026330445954</v>
      </c>
    </row>
    <row r="181" spans="1:5" x14ac:dyDescent="0.35">
      <c r="A181" s="19">
        <v>180</v>
      </c>
      <c r="B181" s="20" t="s">
        <v>383</v>
      </c>
      <c r="C181" s="4" t="s">
        <v>522</v>
      </c>
      <c r="D181" s="19">
        <v>29038.46206896552</v>
      </c>
      <c r="E181" s="21">
        <v>0.3983718941296186</v>
      </c>
    </row>
    <row r="182" spans="1:5" x14ac:dyDescent="0.35">
      <c r="A182" s="19">
        <v>181</v>
      </c>
      <c r="B182" s="20" t="s">
        <v>334</v>
      </c>
      <c r="C182" s="4" t="s">
        <v>523</v>
      </c>
      <c r="D182" s="19">
        <v>19726.724999999999</v>
      </c>
      <c r="E182" s="21">
        <v>0.39836428723328832</v>
      </c>
    </row>
    <row r="183" spans="1:5" x14ac:dyDescent="0.35">
      <c r="A183" s="19">
        <v>182</v>
      </c>
      <c r="B183" s="20" t="s">
        <v>340</v>
      </c>
      <c r="C183" s="4" t="s">
        <v>524</v>
      </c>
      <c r="D183" s="19">
        <v>30945.221153846149</v>
      </c>
      <c r="E183" s="21">
        <v>0.39500940434659132</v>
      </c>
    </row>
    <row r="184" spans="1:5" x14ac:dyDescent="0.35">
      <c r="A184" s="19">
        <v>183</v>
      </c>
      <c r="B184" s="20" t="s">
        <v>383</v>
      </c>
      <c r="C184" s="4" t="s">
        <v>525</v>
      </c>
      <c r="D184" s="19">
        <v>26974.35261875761</v>
      </c>
      <c r="E184" s="21">
        <v>0.39475990645409509</v>
      </c>
    </row>
    <row r="185" spans="1:5" x14ac:dyDescent="0.35">
      <c r="A185" s="19">
        <v>184</v>
      </c>
      <c r="B185" s="20" t="s">
        <v>383</v>
      </c>
      <c r="C185" s="4" t="s">
        <v>526</v>
      </c>
      <c r="D185" s="19">
        <v>29205.666666666672</v>
      </c>
      <c r="E185" s="21">
        <v>0.39058923843288595</v>
      </c>
    </row>
    <row r="186" spans="1:5" x14ac:dyDescent="0.35">
      <c r="A186" s="19">
        <v>185</v>
      </c>
      <c r="B186" s="20" t="s">
        <v>383</v>
      </c>
      <c r="C186" s="4" t="s">
        <v>527</v>
      </c>
      <c r="D186" s="19">
        <v>28703.696172248801</v>
      </c>
      <c r="E186" s="21">
        <v>0.3903259071978944</v>
      </c>
    </row>
    <row r="187" spans="1:5" x14ac:dyDescent="0.35">
      <c r="A187" s="19">
        <v>186</v>
      </c>
      <c r="B187" s="20" t="s">
        <v>241</v>
      </c>
      <c r="C187" s="4" t="s">
        <v>528</v>
      </c>
      <c r="D187" s="19">
        <v>28617.904035874439</v>
      </c>
      <c r="E187" s="21">
        <v>0.38955725941806396</v>
      </c>
    </row>
    <row r="188" spans="1:5" x14ac:dyDescent="0.35">
      <c r="A188" s="19">
        <v>187</v>
      </c>
      <c r="B188" s="20" t="s">
        <v>337</v>
      </c>
      <c r="C188" s="4" t="s">
        <v>529</v>
      </c>
      <c r="D188" s="19">
        <v>29359.085454545449</v>
      </c>
      <c r="E188" s="21">
        <v>0.38686043111739721</v>
      </c>
    </row>
    <row r="189" spans="1:5" x14ac:dyDescent="0.35">
      <c r="A189" s="19">
        <v>188</v>
      </c>
      <c r="B189" s="20" t="s">
        <v>372</v>
      </c>
      <c r="C189" s="4" t="s">
        <v>530</v>
      </c>
      <c r="D189" s="19">
        <v>31292.81558935361</v>
      </c>
      <c r="E189" s="21">
        <v>0.38685648431522435</v>
      </c>
    </row>
    <row r="190" spans="1:5" x14ac:dyDescent="0.35">
      <c r="A190" s="19">
        <v>189</v>
      </c>
      <c r="B190" s="20" t="s">
        <v>383</v>
      </c>
      <c r="C190" s="4" t="s">
        <v>531</v>
      </c>
      <c r="D190" s="19">
        <v>29373.127403846149</v>
      </c>
      <c r="E190" s="21">
        <v>0.38601928315512862</v>
      </c>
    </row>
    <row r="191" spans="1:5" x14ac:dyDescent="0.35">
      <c r="A191" s="19">
        <v>190</v>
      </c>
      <c r="B191" s="20" t="s">
        <v>254</v>
      </c>
      <c r="C191" s="4" t="s">
        <v>532</v>
      </c>
      <c r="D191" s="19">
        <v>25042.41805555555</v>
      </c>
      <c r="E191" s="21">
        <v>0.38565104730312083</v>
      </c>
    </row>
    <row r="192" spans="1:5" x14ac:dyDescent="0.35">
      <c r="A192" s="19">
        <v>191</v>
      </c>
      <c r="B192" s="20" t="s">
        <v>383</v>
      </c>
      <c r="C192" s="4" t="s">
        <v>533</v>
      </c>
      <c r="D192" s="19">
        <v>29802.915985997672</v>
      </c>
      <c r="E192" s="21">
        <v>0.38492235474696651</v>
      </c>
    </row>
    <row r="193" spans="1:5" x14ac:dyDescent="0.35">
      <c r="A193" s="19">
        <v>192</v>
      </c>
      <c r="B193" s="20" t="s">
        <v>422</v>
      </c>
      <c r="C193" s="4" t="s">
        <v>534</v>
      </c>
      <c r="D193" s="19">
        <v>27342.444948921679</v>
      </c>
      <c r="E193" s="21">
        <v>0.38417418850792384</v>
      </c>
    </row>
    <row r="194" spans="1:5" x14ac:dyDescent="0.35">
      <c r="A194" s="19">
        <v>193</v>
      </c>
      <c r="B194" s="20" t="s">
        <v>383</v>
      </c>
      <c r="C194" s="4" t="s">
        <v>535</v>
      </c>
      <c r="D194" s="19">
        <v>30506.492822966509</v>
      </c>
      <c r="E194" s="21">
        <v>0.38369263084073002</v>
      </c>
    </row>
    <row r="195" spans="1:5" x14ac:dyDescent="0.35">
      <c r="A195" s="19">
        <v>194</v>
      </c>
      <c r="B195" s="20" t="s">
        <v>334</v>
      </c>
      <c r="C195" s="4" t="s">
        <v>536</v>
      </c>
      <c r="D195" s="19">
        <v>17560.911251980979</v>
      </c>
      <c r="E195" s="21">
        <v>0.38349112486043729</v>
      </c>
    </row>
    <row r="196" spans="1:5" x14ac:dyDescent="0.35">
      <c r="A196" s="19">
        <v>195</v>
      </c>
      <c r="B196" s="20" t="s">
        <v>334</v>
      </c>
      <c r="C196" s="4" t="s">
        <v>537</v>
      </c>
      <c r="D196" s="19">
        <v>16344.615384615379</v>
      </c>
      <c r="E196" s="21">
        <v>0.38281710943905145</v>
      </c>
    </row>
    <row r="197" spans="1:5" x14ac:dyDescent="0.35">
      <c r="A197" s="19">
        <v>196</v>
      </c>
      <c r="B197" s="20" t="s">
        <v>380</v>
      </c>
      <c r="C197" s="4" t="s">
        <v>538</v>
      </c>
      <c r="D197" s="19">
        <v>29623.540838852099</v>
      </c>
      <c r="E197" s="21">
        <v>0.38044342521408026</v>
      </c>
    </row>
    <row r="198" spans="1:5" x14ac:dyDescent="0.35">
      <c r="A198" s="19">
        <v>197</v>
      </c>
      <c r="B198" s="20" t="s">
        <v>337</v>
      </c>
      <c r="C198" s="4" t="s">
        <v>539</v>
      </c>
      <c r="D198" s="19">
        <v>27249.492907801421</v>
      </c>
      <c r="E198" s="21">
        <v>0.3798339050071648</v>
      </c>
    </row>
    <row r="199" spans="1:5" x14ac:dyDescent="0.35">
      <c r="A199" s="19">
        <v>198</v>
      </c>
      <c r="B199" s="20" t="s">
        <v>334</v>
      </c>
      <c r="C199" s="4" t="s">
        <v>540</v>
      </c>
      <c r="D199" s="19">
        <v>19760.193133047211</v>
      </c>
      <c r="E199" s="21">
        <v>0.37864650791424581</v>
      </c>
    </row>
    <row r="200" spans="1:5" x14ac:dyDescent="0.35">
      <c r="A200" s="19">
        <v>199</v>
      </c>
      <c r="B200" s="20" t="s">
        <v>237</v>
      </c>
      <c r="C200" s="4" t="s">
        <v>541</v>
      </c>
      <c r="D200" s="19">
        <v>31198.3198757764</v>
      </c>
      <c r="E200" s="21">
        <v>0.37647165053407222</v>
      </c>
    </row>
    <row r="201" spans="1:5" x14ac:dyDescent="0.35">
      <c r="A201" s="19">
        <v>200</v>
      </c>
      <c r="B201" s="20" t="s">
        <v>383</v>
      </c>
      <c r="C201" s="4" t="s">
        <v>542</v>
      </c>
      <c r="D201" s="19">
        <v>27868.83220568336</v>
      </c>
      <c r="E201" s="21">
        <v>0.37270040850299468</v>
      </c>
    </row>
    <row r="202" spans="1:5" x14ac:dyDescent="0.35">
      <c r="A202" s="19">
        <v>201</v>
      </c>
      <c r="B202" s="20" t="s">
        <v>331</v>
      </c>
      <c r="C202" s="4" t="s">
        <v>543</v>
      </c>
      <c r="D202" s="19">
        <v>22710.29117647059</v>
      </c>
      <c r="E202" s="21">
        <v>0.37136487175954441</v>
      </c>
    </row>
    <row r="203" spans="1:5" x14ac:dyDescent="0.35">
      <c r="A203" s="19">
        <v>202</v>
      </c>
      <c r="B203" s="20" t="s">
        <v>380</v>
      </c>
      <c r="C203" s="4" t="s">
        <v>544</v>
      </c>
      <c r="D203" s="19">
        <v>27133.8034351145</v>
      </c>
      <c r="E203" s="21">
        <v>0.36804744976702486</v>
      </c>
    </row>
    <row r="204" spans="1:5" x14ac:dyDescent="0.35">
      <c r="A204" s="19">
        <v>203</v>
      </c>
      <c r="B204" s="20" t="s">
        <v>377</v>
      </c>
      <c r="C204" s="4" t="s">
        <v>545</v>
      </c>
      <c r="D204" s="19">
        <v>26038.55459770115</v>
      </c>
      <c r="E204" s="21">
        <v>0.36648116903543315</v>
      </c>
    </row>
    <row r="205" spans="1:5" x14ac:dyDescent="0.35">
      <c r="A205" s="19">
        <v>204</v>
      </c>
      <c r="B205" s="20" t="s">
        <v>337</v>
      </c>
      <c r="C205" s="4" t="s">
        <v>546</v>
      </c>
      <c r="D205" s="19">
        <v>24575.13627992633</v>
      </c>
      <c r="E205" s="21">
        <v>0.36511992846993441</v>
      </c>
    </row>
    <row r="206" spans="1:5" x14ac:dyDescent="0.35">
      <c r="A206" s="19">
        <v>205</v>
      </c>
      <c r="B206" s="20" t="s">
        <v>386</v>
      </c>
      <c r="C206" s="4" t="s">
        <v>547</v>
      </c>
      <c r="D206" s="19">
        <v>29863.333333333328</v>
      </c>
      <c r="E206" s="21">
        <v>0.36403820449461161</v>
      </c>
    </row>
    <row r="207" spans="1:5" x14ac:dyDescent="0.35">
      <c r="A207" s="19">
        <v>206</v>
      </c>
      <c r="B207" s="20" t="s">
        <v>256</v>
      </c>
      <c r="C207" s="4" t="s">
        <v>548</v>
      </c>
      <c r="D207" s="19">
        <v>28756.275000000001</v>
      </c>
      <c r="E207" s="21">
        <v>0.36367558578092329</v>
      </c>
    </row>
    <row r="208" spans="1:5" x14ac:dyDescent="0.35">
      <c r="A208" s="19">
        <v>207</v>
      </c>
      <c r="B208" s="20" t="s">
        <v>132</v>
      </c>
      <c r="C208" s="4" t="s">
        <v>549</v>
      </c>
      <c r="D208" s="19">
        <v>28359.82242990654</v>
      </c>
      <c r="E208" s="21">
        <v>0.36229005648453422</v>
      </c>
    </row>
    <row r="209" spans="1:5" x14ac:dyDescent="0.35">
      <c r="A209" s="19">
        <v>208</v>
      </c>
      <c r="B209" s="20" t="s">
        <v>383</v>
      </c>
      <c r="C209" s="4" t="s">
        <v>550</v>
      </c>
      <c r="D209" s="19">
        <v>30588.854881266489</v>
      </c>
      <c r="E209" s="21">
        <v>0.36188137773793583</v>
      </c>
    </row>
    <row r="210" spans="1:5" x14ac:dyDescent="0.35">
      <c r="A210" s="19">
        <v>209</v>
      </c>
      <c r="B210" s="20" t="s">
        <v>383</v>
      </c>
      <c r="C210" s="4" t="s">
        <v>551</v>
      </c>
      <c r="D210" s="19">
        <v>29062.278713629399</v>
      </c>
      <c r="E210" s="21">
        <v>0.36019494644954242</v>
      </c>
    </row>
    <row r="211" spans="1:5" x14ac:dyDescent="0.35">
      <c r="A211" s="19">
        <v>210</v>
      </c>
      <c r="B211" s="20" t="s">
        <v>256</v>
      </c>
      <c r="C211" s="4" t="s">
        <v>552</v>
      </c>
      <c r="D211" s="19">
        <v>28238.857142857141</v>
      </c>
      <c r="E211" s="21">
        <v>0.35896824412644379</v>
      </c>
    </row>
    <row r="212" spans="1:5" x14ac:dyDescent="0.35">
      <c r="A212" s="19">
        <v>211</v>
      </c>
      <c r="B212" s="20" t="s">
        <v>425</v>
      </c>
      <c r="C212" s="4" t="s">
        <v>553</v>
      </c>
      <c r="D212" s="19">
        <v>30876.34108527132</v>
      </c>
      <c r="E212" s="21">
        <v>0.35787438389143178</v>
      </c>
    </row>
    <row r="213" spans="1:5" x14ac:dyDescent="0.35">
      <c r="A213" s="19">
        <v>212</v>
      </c>
      <c r="B213" s="20" t="s">
        <v>514</v>
      </c>
      <c r="C213" s="4" t="s">
        <v>554</v>
      </c>
      <c r="D213" s="19">
        <v>27699.819722650231</v>
      </c>
      <c r="E213" s="21">
        <v>0.3561054655534725</v>
      </c>
    </row>
    <row r="214" spans="1:5" x14ac:dyDescent="0.35">
      <c r="A214" s="19">
        <v>213</v>
      </c>
      <c r="B214" s="20" t="s">
        <v>440</v>
      </c>
      <c r="C214" s="4" t="s">
        <v>555</v>
      </c>
      <c r="D214" s="19">
        <v>28542.893266475639</v>
      </c>
      <c r="E214" s="21">
        <v>0.35485968526185535</v>
      </c>
    </row>
    <row r="215" spans="1:5" x14ac:dyDescent="0.35">
      <c r="A215" s="19">
        <v>214</v>
      </c>
      <c r="B215" s="20" t="s">
        <v>200</v>
      </c>
      <c r="C215" s="4" t="s">
        <v>556</v>
      </c>
      <c r="D215" s="19">
        <v>30067.717842323651</v>
      </c>
      <c r="E215" s="21">
        <v>0.35437519773205101</v>
      </c>
    </row>
    <row r="216" spans="1:5" x14ac:dyDescent="0.35">
      <c r="A216" s="19">
        <v>215</v>
      </c>
      <c r="B216" s="20" t="s">
        <v>422</v>
      </c>
      <c r="C216" s="4" t="s">
        <v>557</v>
      </c>
      <c r="D216" s="19">
        <v>25612.986547085198</v>
      </c>
      <c r="E216" s="21">
        <v>0.35403954066420829</v>
      </c>
    </row>
    <row r="217" spans="1:5" x14ac:dyDescent="0.35">
      <c r="A217" s="19">
        <v>216</v>
      </c>
      <c r="B217" s="20" t="s">
        <v>337</v>
      </c>
      <c r="C217" s="4" t="s">
        <v>558</v>
      </c>
      <c r="D217" s="19">
        <v>27591.505915100901</v>
      </c>
      <c r="E217" s="21">
        <v>0.35394918154847071</v>
      </c>
    </row>
    <row r="218" spans="1:5" x14ac:dyDescent="0.35">
      <c r="A218" s="19">
        <v>217</v>
      </c>
      <c r="B218" s="20" t="s">
        <v>383</v>
      </c>
      <c r="C218" s="4" t="s">
        <v>559</v>
      </c>
      <c r="D218" s="19">
        <v>29509.385074626869</v>
      </c>
      <c r="E218" s="21">
        <v>0.35391311935308623</v>
      </c>
    </row>
    <row r="219" spans="1:5" x14ac:dyDescent="0.35">
      <c r="A219" s="19">
        <v>218</v>
      </c>
      <c r="B219" s="20" t="s">
        <v>254</v>
      </c>
      <c r="C219" s="4" t="s">
        <v>560</v>
      </c>
      <c r="D219" s="19">
        <v>28301.956908344731</v>
      </c>
      <c r="E219" s="21">
        <v>0.35314851258452579</v>
      </c>
    </row>
    <row r="220" spans="1:5" x14ac:dyDescent="0.35">
      <c r="A220" s="19">
        <v>219</v>
      </c>
      <c r="B220" s="20" t="s">
        <v>383</v>
      </c>
      <c r="C220" s="4" t="s">
        <v>561</v>
      </c>
      <c r="D220" s="19">
        <v>31646.5736677116</v>
      </c>
      <c r="E220" s="21">
        <v>0.35282783285442354</v>
      </c>
    </row>
    <row r="221" spans="1:5" x14ac:dyDescent="0.35">
      <c r="A221" s="19">
        <v>220</v>
      </c>
      <c r="B221" s="20" t="s">
        <v>331</v>
      </c>
      <c r="C221" s="4" t="s">
        <v>562</v>
      </c>
      <c r="D221" s="19">
        <v>24099.353293413169</v>
      </c>
      <c r="E221" s="21">
        <v>0.35076315512174472</v>
      </c>
    </row>
    <row r="222" spans="1:5" x14ac:dyDescent="0.35">
      <c r="A222" s="19">
        <v>221</v>
      </c>
      <c r="B222" s="20" t="s">
        <v>377</v>
      </c>
      <c r="C222" s="4" t="s">
        <v>563</v>
      </c>
      <c r="D222" s="19">
        <v>21364.444813278009</v>
      </c>
      <c r="E222" s="21">
        <v>0.35059770033826887</v>
      </c>
    </row>
    <row r="223" spans="1:5" x14ac:dyDescent="0.35">
      <c r="A223" s="19">
        <v>222</v>
      </c>
      <c r="B223" s="20" t="s">
        <v>380</v>
      </c>
      <c r="C223" s="4" t="s">
        <v>564</v>
      </c>
      <c r="D223" s="19">
        <v>32251.477386934672</v>
      </c>
      <c r="E223" s="21">
        <v>0.349396408448508</v>
      </c>
    </row>
    <row r="224" spans="1:5" x14ac:dyDescent="0.35">
      <c r="A224" s="19">
        <v>223</v>
      </c>
      <c r="B224" s="20" t="s">
        <v>383</v>
      </c>
      <c r="C224" s="4" t="s">
        <v>565</v>
      </c>
      <c r="D224" s="19">
        <v>29251.612301957131</v>
      </c>
      <c r="E224" s="21">
        <v>0.3488324819309756</v>
      </c>
    </row>
    <row r="225" spans="1:5" x14ac:dyDescent="0.35">
      <c r="A225" s="19">
        <v>224</v>
      </c>
      <c r="B225" s="20" t="s">
        <v>386</v>
      </c>
      <c r="C225" s="4" t="s">
        <v>566</v>
      </c>
      <c r="D225" s="19">
        <v>27729.635437881869</v>
      </c>
      <c r="E225" s="21">
        <v>0.34773656713281714</v>
      </c>
    </row>
    <row r="226" spans="1:5" x14ac:dyDescent="0.35">
      <c r="A226" s="19">
        <v>225</v>
      </c>
      <c r="B226" s="20" t="s">
        <v>337</v>
      </c>
      <c r="C226" s="4" t="s">
        <v>567</v>
      </c>
      <c r="D226" s="19">
        <v>26708.912133891208</v>
      </c>
      <c r="E226" s="21">
        <v>0.344062728864996</v>
      </c>
    </row>
    <row r="227" spans="1:5" x14ac:dyDescent="0.35">
      <c r="A227" s="19">
        <v>226</v>
      </c>
      <c r="B227" s="20" t="s">
        <v>237</v>
      </c>
      <c r="C227" s="4" t="s">
        <v>568</v>
      </c>
      <c r="D227" s="19">
        <v>31682.198198198199</v>
      </c>
      <c r="E227" s="21">
        <v>0.34300113309792535</v>
      </c>
    </row>
    <row r="228" spans="1:5" x14ac:dyDescent="0.35">
      <c r="A228" s="19">
        <v>227</v>
      </c>
      <c r="B228" s="20" t="s">
        <v>361</v>
      </c>
      <c r="C228" s="4" t="s">
        <v>569</v>
      </c>
      <c r="D228" s="19">
        <v>24842.3399339934</v>
      </c>
      <c r="E228" s="21">
        <v>0.34245507771210987</v>
      </c>
    </row>
    <row r="229" spans="1:5" x14ac:dyDescent="0.35">
      <c r="A229" s="19">
        <v>228</v>
      </c>
      <c r="B229" s="20" t="s">
        <v>361</v>
      </c>
      <c r="C229" s="4" t="s">
        <v>570</v>
      </c>
      <c r="D229" s="19">
        <v>24859.25</v>
      </c>
      <c r="E229" s="21">
        <v>0.33872657944876272</v>
      </c>
    </row>
    <row r="230" spans="1:5" x14ac:dyDescent="0.35">
      <c r="A230" s="19">
        <v>229</v>
      </c>
      <c r="B230" s="20" t="s">
        <v>340</v>
      </c>
      <c r="C230" s="4" t="s">
        <v>571</v>
      </c>
      <c r="D230" s="19">
        <v>27654.482352941181</v>
      </c>
      <c r="E230" s="21">
        <v>0.33516696887261804</v>
      </c>
    </row>
    <row r="231" spans="1:5" x14ac:dyDescent="0.35">
      <c r="A231" s="19">
        <v>230</v>
      </c>
      <c r="B231" s="20" t="s">
        <v>361</v>
      </c>
      <c r="C231" s="4" t="s">
        <v>572</v>
      </c>
      <c r="D231" s="19">
        <v>21779.598984771568</v>
      </c>
      <c r="E231" s="21">
        <v>0.33464882863914608</v>
      </c>
    </row>
    <row r="232" spans="1:5" x14ac:dyDescent="0.35">
      <c r="A232" s="19">
        <v>231</v>
      </c>
      <c r="B232" s="20" t="s">
        <v>200</v>
      </c>
      <c r="C232" s="4" t="s">
        <v>573</v>
      </c>
      <c r="D232" s="19">
        <v>29927.196</v>
      </c>
      <c r="E232" s="21">
        <v>0.33152546648760162</v>
      </c>
    </row>
    <row r="233" spans="1:5" x14ac:dyDescent="0.35">
      <c r="A233" s="19">
        <v>232</v>
      </c>
      <c r="B233" s="20" t="s">
        <v>383</v>
      </c>
      <c r="C233" s="4" t="s">
        <v>574</v>
      </c>
      <c r="D233" s="19">
        <v>28869.902234636869</v>
      </c>
      <c r="E233" s="21">
        <v>0.33076087479986799</v>
      </c>
    </row>
    <row r="234" spans="1:5" x14ac:dyDescent="0.35">
      <c r="A234" s="19">
        <v>233</v>
      </c>
      <c r="B234" s="20" t="s">
        <v>337</v>
      </c>
      <c r="C234" s="4" t="s">
        <v>575</v>
      </c>
      <c r="D234" s="19">
        <v>28028.495515695071</v>
      </c>
      <c r="E234" s="21">
        <v>0.32889422136566082</v>
      </c>
    </row>
    <row r="235" spans="1:5" x14ac:dyDescent="0.35">
      <c r="A235" s="19">
        <v>234</v>
      </c>
      <c r="B235" s="20" t="s">
        <v>340</v>
      </c>
      <c r="C235" s="4" t="s">
        <v>576</v>
      </c>
      <c r="D235" s="19">
        <v>31709.177777777779</v>
      </c>
      <c r="E235" s="21">
        <v>0.32873815901490716</v>
      </c>
    </row>
    <row r="236" spans="1:5" x14ac:dyDescent="0.35">
      <c r="A236" s="19">
        <v>235</v>
      </c>
      <c r="B236" s="20" t="s">
        <v>200</v>
      </c>
      <c r="C236" s="4" t="s">
        <v>577</v>
      </c>
      <c r="D236" s="19">
        <v>31462.848484848491</v>
      </c>
      <c r="E236" s="21">
        <v>0.32837709509755192</v>
      </c>
    </row>
    <row r="237" spans="1:5" x14ac:dyDescent="0.35">
      <c r="A237" s="19">
        <v>236</v>
      </c>
      <c r="B237" s="20" t="s">
        <v>254</v>
      </c>
      <c r="C237" s="4" t="s">
        <v>578</v>
      </c>
      <c r="D237" s="19">
        <v>22520.493135011438</v>
      </c>
      <c r="E237" s="21">
        <v>0.32778308151399427</v>
      </c>
    </row>
    <row r="238" spans="1:5" x14ac:dyDescent="0.35">
      <c r="A238" s="19">
        <v>237</v>
      </c>
      <c r="B238" s="20" t="s">
        <v>361</v>
      </c>
      <c r="C238" s="4" t="s">
        <v>579</v>
      </c>
      <c r="D238" s="19">
        <v>25545.07001795332</v>
      </c>
      <c r="E238" s="21">
        <v>0.32679049433498697</v>
      </c>
    </row>
    <row r="239" spans="1:5" x14ac:dyDescent="0.35">
      <c r="A239" s="19">
        <v>238</v>
      </c>
      <c r="B239" s="20" t="s">
        <v>425</v>
      </c>
      <c r="C239" s="4" t="s">
        <v>580</v>
      </c>
      <c r="D239" s="19">
        <v>32583.111111111109</v>
      </c>
      <c r="E239" s="21">
        <v>0.32457758436292589</v>
      </c>
    </row>
    <row r="240" spans="1:5" x14ac:dyDescent="0.35">
      <c r="A240" s="19">
        <v>239</v>
      </c>
      <c r="B240" s="20" t="s">
        <v>200</v>
      </c>
      <c r="C240" s="4" t="s">
        <v>581</v>
      </c>
      <c r="D240" s="19">
        <v>29737.392592592591</v>
      </c>
      <c r="E240" s="21">
        <v>0.32166036727786113</v>
      </c>
    </row>
    <row r="241" spans="1:5" x14ac:dyDescent="0.35">
      <c r="A241" s="19">
        <v>240</v>
      </c>
      <c r="B241" s="20" t="s">
        <v>514</v>
      </c>
      <c r="C241" s="4" t="s">
        <v>582</v>
      </c>
      <c r="D241" s="19">
        <v>29445.54922279793</v>
      </c>
      <c r="E241" s="21">
        <v>0.32152390956632104</v>
      </c>
    </row>
    <row r="242" spans="1:5" x14ac:dyDescent="0.35">
      <c r="A242" s="19">
        <v>241</v>
      </c>
      <c r="B242" s="20" t="s">
        <v>254</v>
      </c>
      <c r="C242" s="4" t="s">
        <v>583</v>
      </c>
      <c r="D242" s="19">
        <v>27583.42375886525</v>
      </c>
      <c r="E242" s="21">
        <v>0.3214079461688682</v>
      </c>
    </row>
    <row r="243" spans="1:5" x14ac:dyDescent="0.35">
      <c r="A243" s="19">
        <v>242</v>
      </c>
      <c r="B243" s="20" t="s">
        <v>337</v>
      </c>
      <c r="C243" s="4" t="s">
        <v>584</v>
      </c>
      <c r="D243" s="19">
        <v>25195.9918699187</v>
      </c>
      <c r="E243" s="21">
        <v>0.31873985342144168</v>
      </c>
    </row>
    <row r="244" spans="1:5" x14ac:dyDescent="0.35">
      <c r="A244" s="19">
        <v>243</v>
      </c>
      <c r="B244" s="20" t="s">
        <v>440</v>
      </c>
      <c r="C244" s="4" t="s">
        <v>585</v>
      </c>
      <c r="D244" s="19">
        <v>29651.502569373071</v>
      </c>
      <c r="E244" s="21">
        <v>0.31820314199578531</v>
      </c>
    </row>
    <row r="245" spans="1:5" x14ac:dyDescent="0.35">
      <c r="A245" s="19">
        <v>244</v>
      </c>
      <c r="B245" s="20" t="s">
        <v>328</v>
      </c>
      <c r="C245" s="4" t="s">
        <v>586</v>
      </c>
      <c r="D245" s="19">
        <v>31199.3</v>
      </c>
      <c r="E245" s="21">
        <v>0.31328978052414913</v>
      </c>
    </row>
    <row r="246" spans="1:5" x14ac:dyDescent="0.35">
      <c r="A246" s="19">
        <v>245</v>
      </c>
      <c r="B246" s="20" t="s">
        <v>237</v>
      </c>
      <c r="C246" s="4" t="s">
        <v>587</v>
      </c>
      <c r="D246" s="19">
        <v>29014.326315789469</v>
      </c>
      <c r="E246" s="21">
        <v>0.31321706730435617</v>
      </c>
    </row>
    <row r="247" spans="1:5" x14ac:dyDescent="0.35">
      <c r="A247" s="19">
        <v>246</v>
      </c>
      <c r="B247" s="20" t="s">
        <v>340</v>
      </c>
      <c r="C247" s="4" t="s">
        <v>588</v>
      </c>
      <c r="D247" s="19">
        <v>30044.970149253739</v>
      </c>
      <c r="E247" s="21">
        <v>0.31312488236035491</v>
      </c>
    </row>
    <row r="248" spans="1:5" x14ac:dyDescent="0.35">
      <c r="A248" s="19">
        <v>247</v>
      </c>
      <c r="B248" s="20" t="s">
        <v>386</v>
      </c>
      <c r="C248" s="4" t="s">
        <v>589</v>
      </c>
      <c r="D248" s="19">
        <v>29838.392086330939</v>
      </c>
      <c r="E248" s="21">
        <v>0.30724096096148695</v>
      </c>
    </row>
    <row r="249" spans="1:5" x14ac:dyDescent="0.35">
      <c r="A249" s="19">
        <v>248</v>
      </c>
      <c r="B249" s="20" t="s">
        <v>328</v>
      </c>
      <c r="C249" s="4" t="s">
        <v>590</v>
      </c>
      <c r="D249" s="19">
        <v>25276.696078431371</v>
      </c>
      <c r="E249" s="21">
        <v>0.30525489251057097</v>
      </c>
    </row>
    <row r="250" spans="1:5" x14ac:dyDescent="0.35">
      <c r="A250" s="19">
        <v>249</v>
      </c>
      <c r="B250" s="20" t="s">
        <v>422</v>
      </c>
      <c r="C250" s="4" t="s">
        <v>591</v>
      </c>
      <c r="D250" s="19">
        <v>29018.055172413791</v>
      </c>
      <c r="E250" s="21">
        <v>0.30439801775349251</v>
      </c>
    </row>
    <row r="251" spans="1:5" x14ac:dyDescent="0.35">
      <c r="A251" s="19">
        <v>250</v>
      </c>
      <c r="B251" s="20" t="s">
        <v>383</v>
      </c>
      <c r="C251" s="4" t="s">
        <v>592</v>
      </c>
      <c r="D251" s="19">
        <v>29942.80098684211</v>
      </c>
      <c r="E251" s="21">
        <v>0.3012874201893761</v>
      </c>
    </row>
    <row r="252" spans="1:5" x14ac:dyDescent="0.35">
      <c r="A252" s="19">
        <v>251</v>
      </c>
      <c r="B252" s="20" t="s">
        <v>331</v>
      </c>
      <c r="C252" s="4" t="s">
        <v>593</v>
      </c>
      <c r="D252" s="19">
        <v>23277.548672566369</v>
      </c>
      <c r="E252" s="21">
        <v>0.30046665278932494</v>
      </c>
    </row>
    <row r="253" spans="1:5" x14ac:dyDescent="0.35">
      <c r="A253" s="19">
        <v>252</v>
      </c>
      <c r="B253" s="20" t="s">
        <v>440</v>
      </c>
      <c r="C253" s="4" t="s">
        <v>594</v>
      </c>
      <c r="D253" s="19">
        <v>27986.952830188678</v>
      </c>
      <c r="E253" s="21">
        <v>0.29174857529559101</v>
      </c>
    </row>
    <row r="254" spans="1:5" x14ac:dyDescent="0.35">
      <c r="A254" s="19">
        <v>253</v>
      </c>
      <c r="B254" s="20" t="s">
        <v>237</v>
      </c>
      <c r="C254" s="4" t="s">
        <v>595</v>
      </c>
      <c r="D254" s="19">
        <v>27758.85057471264</v>
      </c>
      <c r="E254" s="21">
        <v>0.29012904408832269</v>
      </c>
    </row>
    <row r="255" spans="1:5" x14ac:dyDescent="0.35">
      <c r="A255" s="19">
        <v>254</v>
      </c>
      <c r="B255" s="20" t="s">
        <v>372</v>
      </c>
      <c r="C255" s="4" t="s">
        <v>596</v>
      </c>
      <c r="D255" s="19">
        <v>30623.577319587632</v>
      </c>
      <c r="E255" s="21">
        <v>0.28900032606610354</v>
      </c>
    </row>
    <row r="256" spans="1:5" x14ac:dyDescent="0.35">
      <c r="A256" s="19">
        <v>255</v>
      </c>
      <c r="B256" s="20" t="s">
        <v>337</v>
      </c>
      <c r="C256" s="4" t="s">
        <v>597</v>
      </c>
      <c r="D256" s="19">
        <v>27059.42481203008</v>
      </c>
      <c r="E256" s="21">
        <v>0.2838633989322969</v>
      </c>
    </row>
    <row r="257" spans="1:5" x14ac:dyDescent="0.35">
      <c r="A257" s="19">
        <v>256</v>
      </c>
      <c r="B257" s="20" t="s">
        <v>200</v>
      </c>
      <c r="C257" s="4" t="s">
        <v>598</v>
      </c>
      <c r="D257" s="19">
        <v>30711.569444444449</v>
      </c>
      <c r="E257" s="21">
        <v>0.27450539601632312</v>
      </c>
    </row>
    <row r="258" spans="1:5" x14ac:dyDescent="0.35">
      <c r="A258" s="19">
        <v>257</v>
      </c>
      <c r="B258" s="20" t="s">
        <v>514</v>
      </c>
      <c r="C258" s="4" t="s">
        <v>599</v>
      </c>
      <c r="D258" s="19">
        <v>29034.408719346051</v>
      </c>
      <c r="E258" s="21">
        <v>0.27375183024541333</v>
      </c>
    </row>
    <row r="259" spans="1:5" x14ac:dyDescent="0.35">
      <c r="A259" s="19">
        <v>258</v>
      </c>
      <c r="B259" s="20" t="s">
        <v>380</v>
      </c>
      <c r="C259" s="4" t="s">
        <v>600</v>
      </c>
      <c r="D259" s="19">
        <v>33481.583629893241</v>
      </c>
      <c r="E259" s="21">
        <v>0.27330910279578585</v>
      </c>
    </row>
    <row r="260" spans="1:5" x14ac:dyDescent="0.35">
      <c r="A260" s="19">
        <v>259</v>
      </c>
      <c r="B260" s="20" t="s">
        <v>237</v>
      </c>
      <c r="C260" s="4" t="s">
        <v>601</v>
      </c>
      <c r="D260" s="19">
        <v>29079.384999999998</v>
      </c>
      <c r="E260" s="21">
        <v>0.27180491876312385</v>
      </c>
    </row>
    <row r="261" spans="1:5" x14ac:dyDescent="0.35">
      <c r="A261" s="19">
        <v>260</v>
      </c>
      <c r="B261" s="20" t="s">
        <v>237</v>
      </c>
      <c r="C261" s="4" t="s">
        <v>602</v>
      </c>
      <c r="D261" s="19">
        <v>30941.197297297302</v>
      </c>
      <c r="E261" s="21">
        <v>0.26950999250251562</v>
      </c>
    </row>
    <row r="262" spans="1:5" x14ac:dyDescent="0.35">
      <c r="A262" s="19">
        <v>261</v>
      </c>
      <c r="B262" s="20" t="s">
        <v>337</v>
      </c>
      <c r="C262" s="4" t="s">
        <v>603</v>
      </c>
      <c r="D262" s="19">
        <v>26369.1164021164</v>
      </c>
      <c r="E262" s="21">
        <v>0.26873665554731141</v>
      </c>
    </row>
    <row r="263" spans="1:5" x14ac:dyDescent="0.35">
      <c r="A263" s="19">
        <v>262</v>
      </c>
      <c r="B263" s="20" t="s">
        <v>340</v>
      </c>
      <c r="C263" s="4" t="s">
        <v>604</v>
      </c>
      <c r="D263" s="19">
        <v>28629.707865168541</v>
      </c>
      <c r="E263" s="21">
        <v>0.26215705934893108</v>
      </c>
    </row>
    <row r="264" spans="1:5" x14ac:dyDescent="0.35">
      <c r="A264" s="19">
        <v>263</v>
      </c>
      <c r="B264" s="20" t="s">
        <v>237</v>
      </c>
      <c r="C264" s="4" t="s">
        <v>605</v>
      </c>
      <c r="D264" s="19">
        <v>30392.847240051349</v>
      </c>
      <c r="E264" s="21">
        <v>0.26199173549024013</v>
      </c>
    </row>
    <row r="265" spans="1:5" x14ac:dyDescent="0.35">
      <c r="A265" s="19">
        <v>264</v>
      </c>
      <c r="B265" s="20" t="s">
        <v>383</v>
      </c>
      <c r="C265" s="4" t="s">
        <v>606</v>
      </c>
      <c r="D265" s="19">
        <v>29766.37024221454</v>
      </c>
      <c r="E265" s="21">
        <v>0.26164071137446354</v>
      </c>
    </row>
    <row r="266" spans="1:5" x14ac:dyDescent="0.35">
      <c r="A266" s="19">
        <v>265</v>
      </c>
      <c r="B266" s="20" t="s">
        <v>422</v>
      </c>
      <c r="C266" s="4" t="s">
        <v>607</v>
      </c>
      <c r="D266" s="19">
        <v>28973.4126394052</v>
      </c>
      <c r="E266" s="21">
        <v>0.26122617888324567</v>
      </c>
    </row>
    <row r="267" spans="1:5" x14ac:dyDescent="0.35">
      <c r="A267" s="19">
        <v>266</v>
      </c>
      <c r="B267" s="20" t="s">
        <v>337</v>
      </c>
      <c r="C267" s="4" t="s">
        <v>608</v>
      </c>
      <c r="D267" s="19">
        <v>25773.35467980296</v>
      </c>
      <c r="E267" s="21">
        <v>0.25621487224441253</v>
      </c>
    </row>
    <row r="268" spans="1:5" x14ac:dyDescent="0.35">
      <c r="A268" s="19">
        <v>267</v>
      </c>
      <c r="B268" s="20" t="s">
        <v>372</v>
      </c>
      <c r="C268" s="4" t="s">
        <v>609</v>
      </c>
      <c r="D268" s="19">
        <v>28366.830357142859</v>
      </c>
      <c r="E268" s="21">
        <v>0.25413467838168086</v>
      </c>
    </row>
    <row r="269" spans="1:5" x14ac:dyDescent="0.35">
      <c r="A269" s="19">
        <v>268</v>
      </c>
      <c r="B269" s="20" t="s">
        <v>380</v>
      </c>
      <c r="C269" s="4" t="s">
        <v>610</v>
      </c>
      <c r="D269" s="19">
        <v>27827.32231404959</v>
      </c>
      <c r="E269" s="21">
        <v>0.24520436399810255</v>
      </c>
    </row>
    <row r="270" spans="1:5" x14ac:dyDescent="0.35">
      <c r="A270" s="19">
        <v>269</v>
      </c>
      <c r="B270" s="20" t="s">
        <v>334</v>
      </c>
      <c r="C270" s="4" t="s">
        <v>611</v>
      </c>
      <c r="D270" s="19">
        <v>12797.7</v>
      </c>
      <c r="E270" s="21">
        <v>0.24321180292037287</v>
      </c>
    </row>
    <row r="271" spans="1:5" x14ac:dyDescent="0.35">
      <c r="A271" s="19">
        <v>270</v>
      </c>
      <c r="B271" s="20" t="s">
        <v>237</v>
      </c>
      <c r="C271" s="4" t="s">
        <v>612</v>
      </c>
      <c r="D271" s="19">
        <v>29885.734177215189</v>
      </c>
      <c r="E271" s="21">
        <v>0.24069166593332758</v>
      </c>
    </row>
    <row r="272" spans="1:5" x14ac:dyDescent="0.35">
      <c r="A272" s="19">
        <v>271</v>
      </c>
      <c r="B272" s="20" t="s">
        <v>337</v>
      </c>
      <c r="C272" s="4" t="s">
        <v>613</v>
      </c>
      <c r="D272" s="19">
        <v>28195.682656826571</v>
      </c>
      <c r="E272" s="21">
        <v>0.22920656291410024</v>
      </c>
    </row>
    <row r="273" spans="1:5" x14ac:dyDescent="0.35">
      <c r="A273" s="19">
        <v>272</v>
      </c>
      <c r="B273" s="20" t="s">
        <v>337</v>
      </c>
      <c r="C273" s="4" t="s">
        <v>614</v>
      </c>
      <c r="D273" s="19">
        <v>28646.858064516131</v>
      </c>
      <c r="E273" s="21">
        <v>0.22686353915373966</v>
      </c>
    </row>
    <row r="274" spans="1:5" x14ac:dyDescent="0.35">
      <c r="A274" s="19">
        <v>273</v>
      </c>
      <c r="B274" s="20" t="s">
        <v>377</v>
      </c>
      <c r="C274" s="4" t="s">
        <v>615</v>
      </c>
      <c r="D274" s="19">
        <v>24187.476744186049</v>
      </c>
      <c r="E274" s="21">
        <v>0.22429335998823155</v>
      </c>
    </row>
    <row r="275" spans="1:5" x14ac:dyDescent="0.35">
      <c r="A275" s="19">
        <v>274</v>
      </c>
      <c r="B275" s="20" t="s">
        <v>422</v>
      </c>
      <c r="C275" s="4" t="s">
        <v>616</v>
      </c>
      <c r="D275" s="19">
        <v>27770.39344262295</v>
      </c>
      <c r="E275" s="21">
        <v>0.21686897028841934</v>
      </c>
    </row>
    <row r="276" spans="1:5" x14ac:dyDescent="0.35">
      <c r="A276" s="19">
        <v>275</v>
      </c>
      <c r="B276" s="20" t="s">
        <v>380</v>
      </c>
      <c r="C276" s="4" t="s">
        <v>617</v>
      </c>
      <c r="D276" s="19">
        <v>27604.187969924809</v>
      </c>
      <c r="E276" s="21">
        <v>0.21064327327150259</v>
      </c>
    </row>
    <row r="277" spans="1:5" x14ac:dyDescent="0.35">
      <c r="A277" s="19">
        <v>276</v>
      </c>
      <c r="B277" s="20" t="s">
        <v>361</v>
      </c>
      <c r="C277" s="4" t="s">
        <v>618</v>
      </c>
      <c r="D277" s="19">
        <v>25679.089655172411</v>
      </c>
      <c r="E277" s="21">
        <v>0.20791156481692011</v>
      </c>
    </row>
    <row r="278" spans="1:5" x14ac:dyDescent="0.35">
      <c r="A278" s="19">
        <v>277</v>
      </c>
      <c r="B278" s="20" t="s">
        <v>132</v>
      </c>
      <c r="C278" s="4" t="s">
        <v>619</v>
      </c>
      <c r="D278" s="19">
        <v>28830.06871609404</v>
      </c>
      <c r="E278" s="21">
        <v>0.20601546226408493</v>
      </c>
    </row>
    <row r="279" spans="1:5" x14ac:dyDescent="0.35">
      <c r="A279" s="19">
        <v>278</v>
      </c>
      <c r="B279" s="20" t="s">
        <v>200</v>
      </c>
      <c r="C279" s="4" t="s">
        <v>620</v>
      </c>
      <c r="D279" s="19">
        <v>26900.510729613728</v>
      </c>
      <c r="E279" s="21">
        <v>0.19468904305795715</v>
      </c>
    </row>
    <row r="280" spans="1:5" x14ac:dyDescent="0.35">
      <c r="A280" s="19">
        <v>279</v>
      </c>
      <c r="B280" s="20" t="s">
        <v>422</v>
      </c>
      <c r="C280" s="4" t="s">
        <v>621</v>
      </c>
      <c r="D280" s="19">
        <v>26327.34536082474</v>
      </c>
      <c r="E280" s="21">
        <v>0.19180100272352762</v>
      </c>
    </row>
    <row r="281" spans="1:5" x14ac:dyDescent="0.35">
      <c r="A281" s="19">
        <v>280</v>
      </c>
      <c r="B281" s="20" t="s">
        <v>256</v>
      </c>
      <c r="C281" s="4" t="s">
        <v>622</v>
      </c>
      <c r="D281" s="19">
        <v>27727.861971830989</v>
      </c>
      <c r="E281" s="21">
        <v>0.18512690230493897</v>
      </c>
    </row>
    <row r="282" spans="1:5" x14ac:dyDescent="0.35">
      <c r="A282" s="19">
        <v>281</v>
      </c>
      <c r="B282" s="20" t="s">
        <v>200</v>
      </c>
      <c r="C282" s="4" t="s">
        <v>623</v>
      </c>
      <c r="D282" s="19">
        <v>31353.245901639351</v>
      </c>
      <c r="E282" s="21">
        <v>0.18377625043142345</v>
      </c>
    </row>
    <row r="283" spans="1:5" x14ac:dyDescent="0.35">
      <c r="A283" s="19">
        <v>282</v>
      </c>
      <c r="B283" s="20" t="s">
        <v>337</v>
      </c>
      <c r="C283" s="4" t="s">
        <v>624</v>
      </c>
      <c r="D283" s="19">
        <v>29518.56923076923</v>
      </c>
      <c r="E283" s="21">
        <v>0.17387498275272728</v>
      </c>
    </row>
    <row r="284" spans="1:5" x14ac:dyDescent="0.35">
      <c r="A284" s="19">
        <v>283</v>
      </c>
      <c r="B284" s="20" t="s">
        <v>200</v>
      </c>
      <c r="C284" s="4" t="s">
        <v>625</v>
      </c>
      <c r="D284" s="19">
        <v>26154.691176470591</v>
      </c>
      <c r="E284" s="21">
        <v>0.16616243875827497</v>
      </c>
    </row>
    <row r="285" spans="1:5" x14ac:dyDescent="0.35">
      <c r="A285" s="19">
        <v>284</v>
      </c>
      <c r="B285" s="20" t="s">
        <v>340</v>
      </c>
      <c r="C285" s="4" t="s">
        <v>626</v>
      </c>
      <c r="D285" s="19">
        <v>29894</v>
      </c>
      <c r="E285" s="21">
        <v>0.15571733268680701</v>
      </c>
    </row>
    <row r="286" spans="1:5" x14ac:dyDescent="0.35">
      <c r="A286" s="19">
        <v>285</v>
      </c>
      <c r="B286" s="20" t="s">
        <v>256</v>
      </c>
      <c r="C286" s="4" t="s">
        <v>627</v>
      </c>
      <c r="D286" s="19">
        <v>30211.676148796501</v>
      </c>
      <c r="E286" s="21">
        <v>0.13912790135950656</v>
      </c>
    </row>
    <row r="287" spans="1:5" x14ac:dyDescent="0.35">
      <c r="A287" s="19">
        <v>286</v>
      </c>
      <c r="B287" s="20" t="s">
        <v>334</v>
      </c>
      <c r="C287" s="4" t="s">
        <v>628</v>
      </c>
      <c r="D287" s="19">
        <v>26043.444444444449</v>
      </c>
      <c r="E287" s="21">
        <v>9.0720926243375521E-2</v>
      </c>
    </row>
    <row r="288" spans="1:5" x14ac:dyDescent="0.35">
      <c r="A288" s="19">
        <v>287</v>
      </c>
      <c r="B288" s="20" t="s">
        <v>425</v>
      </c>
      <c r="C288" s="4" t="s">
        <v>629</v>
      </c>
      <c r="D288" s="19">
        <v>36433.856796116503</v>
      </c>
      <c r="E288" s="21">
        <v>8.2070989297327174E-2</v>
      </c>
    </row>
    <row r="289" spans="1:5" x14ac:dyDescent="0.35">
      <c r="A289" s="19">
        <v>288</v>
      </c>
      <c r="B289" s="20" t="s">
        <v>514</v>
      </c>
      <c r="C289" s="4" t="s">
        <v>630</v>
      </c>
      <c r="D289" s="19">
        <v>23794.189274447948</v>
      </c>
      <c r="E289" s="21">
        <v>1.9958688066302212E-2</v>
      </c>
    </row>
    <row r="290" spans="1:5" x14ac:dyDescent="0.35">
      <c r="A290" s="19">
        <v>289</v>
      </c>
      <c r="B290" s="20" t="s">
        <v>334</v>
      </c>
      <c r="C290" s="4" t="s">
        <v>631</v>
      </c>
      <c r="D290" s="19">
        <v>18840.571428571431</v>
      </c>
      <c r="E290" s="21">
        <v>-8.7464573554158112E-2</v>
      </c>
    </row>
    <row r="291" spans="1:5" x14ac:dyDescent="0.35">
      <c r="A291" s="19">
        <v>290</v>
      </c>
      <c r="B291" s="20" t="s">
        <v>328</v>
      </c>
      <c r="C291" s="4" t="s">
        <v>632</v>
      </c>
      <c r="D291" s="19">
        <v>15129.36363636364</v>
      </c>
      <c r="E291" s="21" t="s">
        <v>633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B9AB-D0B0-4A10-8A38-50432AEDE7E4}">
  <dimension ref="A1:D291"/>
  <sheetViews>
    <sheetView workbookViewId="0"/>
  </sheetViews>
  <sheetFormatPr defaultColWidth="9.1796875" defaultRowHeight="12.5" x14ac:dyDescent="0.25"/>
  <cols>
    <col min="1" max="1" width="13.81640625" style="4" bestFit="1" customWidth="1"/>
    <col min="2" max="2" width="14.7265625" style="4" bestFit="1" customWidth="1"/>
    <col min="3" max="16384" width="9.1796875" style="4"/>
  </cols>
  <sheetData>
    <row r="1" spans="1:4" ht="13" x14ac:dyDescent="0.3">
      <c r="A1" s="24" t="s">
        <v>2</v>
      </c>
      <c r="B1" s="24" t="s">
        <v>634</v>
      </c>
      <c r="C1" s="24" t="s">
        <v>635</v>
      </c>
      <c r="D1" s="4" t="s">
        <v>636</v>
      </c>
    </row>
    <row r="2" spans="1:4" x14ac:dyDescent="0.25">
      <c r="A2" s="4" t="s">
        <v>236</v>
      </c>
      <c r="B2" s="4" t="s">
        <v>637</v>
      </c>
      <c r="C2" s="25">
        <v>2023</v>
      </c>
    </row>
    <row r="3" spans="1:4" x14ac:dyDescent="0.25">
      <c r="A3" s="4" t="s">
        <v>124</v>
      </c>
      <c r="B3" s="4" t="s">
        <v>637</v>
      </c>
      <c r="C3" s="25">
        <v>2023</v>
      </c>
    </row>
    <row r="4" spans="1:4" x14ac:dyDescent="0.25">
      <c r="A4" s="4" t="s">
        <v>303</v>
      </c>
      <c r="B4" s="4" t="s">
        <v>637</v>
      </c>
      <c r="C4" s="25">
        <v>2023</v>
      </c>
    </row>
    <row r="5" spans="1:4" x14ac:dyDescent="0.25">
      <c r="A5" s="4" t="s">
        <v>246</v>
      </c>
      <c r="B5" s="4" t="s">
        <v>637</v>
      </c>
      <c r="C5" s="25">
        <v>2023</v>
      </c>
    </row>
    <row r="6" spans="1:4" x14ac:dyDescent="0.25">
      <c r="A6" s="4" t="s">
        <v>210</v>
      </c>
      <c r="B6" s="4" t="s">
        <v>637</v>
      </c>
      <c r="C6" s="25">
        <v>2023</v>
      </c>
    </row>
    <row r="7" spans="1:4" x14ac:dyDescent="0.25">
      <c r="A7" s="4" t="s">
        <v>298</v>
      </c>
      <c r="B7" s="4" t="s">
        <v>637</v>
      </c>
      <c r="C7" s="25">
        <v>2023</v>
      </c>
    </row>
    <row r="8" spans="1:4" x14ac:dyDescent="0.25">
      <c r="A8" s="4" t="s">
        <v>140</v>
      </c>
      <c r="B8" s="4" t="s">
        <v>637</v>
      </c>
      <c r="C8" s="25">
        <v>2023</v>
      </c>
    </row>
    <row r="9" spans="1:4" x14ac:dyDescent="0.25">
      <c r="A9" s="4" t="s">
        <v>252</v>
      </c>
      <c r="B9" s="4" t="s">
        <v>637</v>
      </c>
      <c r="C9" s="25">
        <v>2023</v>
      </c>
    </row>
    <row r="10" spans="1:4" x14ac:dyDescent="0.25">
      <c r="A10" s="4" t="s">
        <v>296</v>
      </c>
      <c r="B10" s="4" t="s">
        <v>637</v>
      </c>
      <c r="C10" s="25">
        <v>2023</v>
      </c>
    </row>
    <row r="11" spans="1:4" x14ac:dyDescent="0.25">
      <c r="A11" s="4" t="s">
        <v>81</v>
      </c>
      <c r="B11" s="4" t="s">
        <v>637</v>
      </c>
      <c r="C11" s="25">
        <v>2023</v>
      </c>
    </row>
    <row r="12" spans="1:4" x14ac:dyDescent="0.25">
      <c r="A12" s="4" t="s">
        <v>168</v>
      </c>
      <c r="B12" s="4" t="s">
        <v>637</v>
      </c>
      <c r="C12" s="25">
        <v>2023</v>
      </c>
    </row>
    <row r="13" spans="1:4" x14ac:dyDescent="0.25">
      <c r="A13" s="4" t="s">
        <v>278</v>
      </c>
      <c r="B13" s="4" t="s">
        <v>637</v>
      </c>
      <c r="C13" s="25">
        <v>2023</v>
      </c>
    </row>
    <row r="14" spans="1:4" x14ac:dyDescent="0.25">
      <c r="A14" s="4" t="s">
        <v>114</v>
      </c>
      <c r="B14" s="4" t="s">
        <v>637</v>
      </c>
      <c r="C14" s="25">
        <v>2023</v>
      </c>
    </row>
    <row r="15" spans="1:4" x14ac:dyDescent="0.25">
      <c r="A15" s="4" t="s">
        <v>227</v>
      </c>
      <c r="B15" s="4" t="s">
        <v>637</v>
      </c>
      <c r="C15" s="25">
        <v>2023</v>
      </c>
    </row>
    <row r="16" spans="1:4" x14ac:dyDescent="0.25">
      <c r="A16" s="4" t="s">
        <v>299</v>
      </c>
      <c r="B16" s="4" t="s">
        <v>637</v>
      </c>
      <c r="C16" s="25">
        <v>2023</v>
      </c>
    </row>
    <row r="17" spans="1:3" x14ac:dyDescent="0.25">
      <c r="A17" s="4" t="s">
        <v>221</v>
      </c>
      <c r="B17" s="4" t="s">
        <v>637</v>
      </c>
      <c r="C17" s="25">
        <v>2023</v>
      </c>
    </row>
    <row r="18" spans="1:3" x14ac:dyDescent="0.25">
      <c r="A18" s="4" t="s">
        <v>294</v>
      </c>
      <c r="B18" s="4" t="s">
        <v>637</v>
      </c>
      <c r="C18" s="25">
        <v>2023</v>
      </c>
    </row>
    <row r="19" spans="1:3" x14ac:dyDescent="0.25">
      <c r="A19" s="4" t="s">
        <v>177</v>
      </c>
      <c r="B19" s="4" t="s">
        <v>637</v>
      </c>
      <c r="C19" s="25">
        <v>2023</v>
      </c>
    </row>
    <row r="20" spans="1:3" x14ac:dyDescent="0.25">
      <c r="A20" s="4" t="s">
        <v>16</v>
      </c>
      <c r="B20" s="4" t="s">
        <v>637</v>
      </c>
      <c r="C20" s="25">
        <v>2023</v>
      </c>
    </row>
    <row r="21" spans="1:3" x14ac:dyDescent="0.25">
      <c r="A21" s="4" t="s">
        <v>129</v>
      </c>
      <c r="B21" s="4" t="s">
        <v>637</v>
      </c>
      <c r="C21" s="25">
        <v>2023</v>
      </c>
    </row>
    <row r="22" spans="1:3" x14ac:dyDescent="0.25">
      <c r="A22" s="4" t="s">
        <v>128</v>
      </c>
      <c r="B22" s="4" t="s">
        <v>637</v>
      </c>
      <c r="C22" s="25">
        <v>2023</v>
      </c>
    </row>
    <row r="23" spans="1:3" x14ac:dyDescent="0.25">
      <c r="A23" s="4" t="s">
        <v>147</v>
      </c>
      <c r="B23" s="4" t="s">
        <v>637</v>
      </c>
      <c r="C23" s="25">
        <v>2023</v>
      </c>
    </row>
    <row r="24" spans="1:3" x14ac:dyDescent="0.25">
      <c r="A24" s="4" t="s">
        <v>161</v>
      </c>
      <c r="B24" s="4" t="s">
        <v>637</v>
      </c>
      <c r="C24" s="25">
        <v>2023</v>
      </c>
    </row>
    <row r="25" spans="1:3" x14ac:dyDescent="0.25">
      <c r="A25" s="4" t="s">
        <v>312</v>
      </c>
      <c r="B25" s="4" t="s">
        <v>637</v>
      </c>
      <c r="C25" s="25">
        <v>2023</v>
      </c>
    </row>
    <row r="26" spans="1:3" x14ac:dyDescent="0.25">
      <c r="A26" s="4" t="s">
        <v>292</v>
      </c>
      <c r="B26" s="4" t="s">
        <v>637</v>
      </c>
      <c r="C26" s="25">
        <v>2023</v>
      </c>
    </row>
    <row r="27" spans="1:3" x14ac:dyDescent="0.25">
      <c r="A27" s="4" t="s">
        <v>118</v>
      </c>
      <c r="B27" s="4" t="s">
        <v>637</v>
      </c>
      <c r="C27" s="25">
        <v>2023</v>
      </c>
    </row>
    <row r="28" spans="1:3" x14ac:dyDescent="0.25">
      <c r="A28" s="4" t="s">
        <v>266</v>
      </c>
      <c r="B28" s="4" t="s">
        <v>637</v>
      </c>
      <c r="C28" s="25">
        <v>2023</v>
      </c>
    </row>
    <row r="29" spans="1:3" x14ac:dyDescent="0.25">
      <c r="A29" s="4" t="s">
        <v>239</v>
      </c>
      <c r="B29" s="4" t="s">
        <v>637</v>
      </c>
      <c r="C29" s="25">
        <v>2023</v>
      </c>
    </row>
    <row r="30" spans="1:3" x14ac:dyDescent="0.25">
      <c r="A30" s="4" t="s">
        <v>73</v>
      </c>
      <c r="B30" s="4" t="s">
        <v>637</v>
      </c>
      <c r="C30" s="25">
        <v>2023</v>
      </c>
    </row>
    <row r="31" spans="1:3" x14ac:dyDescent="0.25">
      <c r="A31" s="4" t="s">
        <v>212</v>
      </c>
      <c r="B31" s="4" t="s">
        <v>637</v>
      </c>
      <c r="C31" s="25">
        <v>2023</v>
      </c>
    </row>
    <row r="32" spans="1:3" x14ac:dyDescent="0.25">
      <c r="A32" s="4" t="s">
        <v>238</v>
      </c>
      <c r="B32" s="4" t="s">
        <v>637</v>
      </c>
      <c r="C32" s="25">
        <v>2023</v>
      </c>
    </row>
    <row r="33" spans="1:3" x14ac:dyDescent="0.25">
      <c r="A33" s="4" t="s">
        <v>226</v>
      </c>
      <c r="B33" s="4" t="s">
        <v>637</v>
      </c>
      <c r="C33" s="25">
        <v>2023</v>
      </c>
    </row>
    <row r="34" spans="1:3" x14ac:dyDescent="0.25">
      <c r="A34" s="4" t="s">
        <v>241</v>
      </c>
      <c r="B34" s="4" t="s">
        <v>637</v>
      </c>
      <c r="C34" s="25">
        <v>2023</v>
      </c>
    </row>
    <row r="35" spans="1:3" x14ac:dyDescent="0.25">
      <c r="A35" s="4" t="s">
        <v>109</v>
      </c>
      <c r="B35" s="4" t="s">
        <v>637</v>
      </c>
      <c r="C35" s="25">
        <v>2023</v>
      </c>
    </row>
    <row r="36" spans="1:3" x14ac:dyDescent="0.25">
      <c r="A36" s="4" t="s">
        <v>39</v>
      </c>
      <c r="B36" s="4" t="s">
        <v>637</v>
      </c>
      <c r="C36" s="25">
        <v>2023</v>
      </c>
    </row>
    <row r="37" spans="1:3" x14ac:dyDescent="0.25">
      <c r="A37" s="4" t="s">
        <v>251</v>
      </c>
      <c r="B37" s="4" t="s">
        <v>637</v>
      </c>
      <c r="C37" s="25">
        <v>2023</v>
      </c>
    </row>
    <row r="38" spans="1:3" x14ac:dyDescent="0.25">
      <c r="A38" s="4" t="s">
        <v>215</v>
      </c>
      <c r="B38" s="4" t="s">
        <v>637</v>
      </c>
      <c r="C38" s="25">
        <v>2023</v>
      </c>
    </row>
    <row r="39" spans="1:3" x14ac:dyDescent="0.25">
      <c r="A39" s="4" t="s">
        <v>133</v>
      </c>
      <c r="B39" s="4" t="s">
        <v>637</v>
      </c>
      <c r="C39" s="25">
        <v>2023</v>
      </c>
    </row>
    <row r="40" spans="1:3" x14ac:dyDescent="0.25">
      <c r="A40" s="4" t="s">
        <v>288</v>
      </c>
      <c r="B40" s="4" t="s">
        <v>637</v>
      </c>
      <c r="C40" s="25">
        <v>2023</v>
      </c>
    </row>
    <row r="41" spans="1:3" x14ac:dyDescent="0.25">
      <c r="A41" s="4" t="s">
        <v>310</v>
      </c>
      <c r="B41" s="4" t="s">
        <v>637</v>
      </c>
      <c r="C41" s="25">
        <v>2023</v>
      </c>
    </row>
    <row r="42" spans="1:3" x14ac:dyDescent="0.25">
      <c r="A42" s="4" t="s">
        <v>139</v>
      </c>
      <c r="B42" s="4" t="s">
        <v>637</v>
      </c>
      <c r="C42" s="25">
        <v>2023</v>
      </c>
    </row>
    <row r="43" spans="1:3" x14ac:dyDescent="0.25">
      <c r="A43" s="4" t="s">
        <v>183</v>
      </c>
      <c r="B43" s="4" t="s">
        <v>637</v>
      </c>
      <c r="C43" s="25">
        <v>2023</v>
      </c>
    </row>
    <row r="44" spans="1:3" x14ac:dyDescent="0.25">
      <c r="A44" s="4" t="s">
        <v>254</v>
      </c>
      <c r="B44" s="4" t="s">
        <v>637</v>
      </c>
      <c r="C44" s="25">
        <v>2023</v>
      </c>
    </row>
    <row r="45" spans="1:3" x14ac:dyDescent="0.25">
      <c r="A45" s="4" t="s">
        <v>263</v>
      </c>
      <c r="B45" s="4" t="s">
        <v>637</v>
      </c>
      <c r="C45" s="25">
        <v>2023</v>
      </c>
    </row>
    <row r="46" spans="1:3" x14ac:dyDescent="0.25">
      <c r="A46" s="4" t="s">
        <v>270</v>
      </c>
      <c r="B46" s="4" t="s">
        <v>637</v>
      </c>
      <c r="C46" s="25">
        <v>2023</v>
      </c>
    </row>
    <row r="47" spans="1:3" x14ac:dyDescent="0.25">
      <c r="A47" s="4" t="s">
        <v>279</v>
      </c>
      <c r="B47" s="4" t="s">
        <v>637</v>
      </c>
      <c r="C47" s="25">
        <v>2023</v>
      </c>
    </row>
    <row r="48" spans="1:3" x14ac:dyDescent="0.25">
      <c r="A48" s="4" t="s">
        <v>203</v>
      </c>
      <c r="B48" s="4" t="s">
        <v>637</v>
      </c>
      <c r="C48" s="25">
        <v>2023</v>
      </c>
    </row>
    <row r="49" spans="1:3" x14ac:dyDescent="0.25">
      <c r="A49" s="4" t="s">
        <v>159</v>
      </c>
      <c r="B49" s="4" t="s">
        <v>637</v>
      </c>
      <c r="C49" s="25">
        <v>2023</v>
      </c>
    </row>
    <row r="50" spans="1:3" x14ac:dyDescent="0.25">
      <c r="A50" s="4" t="s">
        <v>260</v>
      </c>
      <c r="B50" s="4" t="s">
        <v>637</v>
      </c>
      <c r="C50" s="25">
        <v>2023</v>
      </c>
    </row>
    <row r="51" spans="1:3" x14ac:dyDescent="0.25">
      <c r="A51" s="4" t="s">
        <v>256</v>
      </c>
      <c r="B51" s="4" t="s">
        <v>637</v>
      </c>
      <c r="C51" s="25">
        <v>2023</v>
      </c>
    </row>
    <row r="52" spans="1:3" x14ac:dyDescent="0.25">
      <c r="A52" s="4" t="s">
        <v>213</v>
      </c>
      <c r="B52" s="4" t="s">
        <v>637</v>
      </c>
      <c r="C52" s="25">
        <v>2023</v>
      </c>
    </row>
    <row r="53" spans="1:3" x14ac:dyDescent="0.25">
      <c r="A53" s="4" t="s">
        <v>240</v>
      </c>
      <c r="B53" s="4" t="s">
        <v>637</v>
      </c>
      <c r="C53" s="25">
        <v>2023</v>
      </c>
    </row>
    <row r="54" spans="1:3" x14ac:dyDescent="0.25">
      <c r="A54" s="4" t="s">
        <v>264</v>
      </c>
      <c r="B54" s="4" t="s">
        <v>637</v>
      </c>
      <c r="C54" s="25">
        <v>2023</v>
      </c>
    </row>
    <row r="55" spans="1:3" x14ac:dyDescent="0.25">
      <c r="A55" s="4" t="s">
        <v>255</v>
      </c>
      <c r="B55" s="4" t="s">
        <v>637</v>
      </c>
      <c r="C55" s="25">
        <v>2023</v>
      </c>
    </row>
    <row r="56" spans="1:3" x14ac:dyDescent="0.25">
      <c r="A56" s="4" t="s">
        <v>55</v>
      </c>
      <c r="B56" s="4" t="s">
        <v>637</v>
      </c>
      <c r="C56" s="25">
        <v>2023</v>
      </c>
    </row>
    <row r="57" spans="1:3" x14ac:dyDescent="0.25">
      <c r="A57" s="4" t="s">
        <v>287</v>
      </c>
      <c r="B57" s="4" t="s">
        <v>637</v>
      </c>
      <c r="C57" s="25">
        <v>2023</v>
      </c>
    </row>
    <row r="58" spans="1:3" x14ac:dyDescent="0.25">
      <c r="A58" s="4" t="s">
        <v>228</v>
      </c>
      <c r="B58" s="4" t="s">
        <v>637</v>
      </c>
      <c r="C58" s="25">
        <v>2023</v>
      </c>
    </row>
    <row r="59" spans="1:3" x14ac:dyDescent="0.25">
      <c r="A59" s="4" t="s">
        <v>209</v>
      </c>
      <c r="B59" s="4" t="s">
        <v>637</v>
      </c>
      <c r="C59" s="25">
        <v>2023</v>
      </c>
    </row>
    <row r="60" spans="1:3" x14ac:dyDescent="0.25">
      <c r="A60" s="4" t="s">
        <v>158</v>
      </c>
      <c r="B60" s="4" t="s">
        <v>637</v>
      </c>
      <c r="C60" s="25">
        <v>2023</v>
      </c>
    </row>
    <row r="61" spans="1:3" x14ac:dyDescent="0.25">
      <c r="A61" s="4" t="s">
        <v>286</v>
      </c>
      <c r="B61" s="4" t="s">
        <v>637</v>
      </c>
      <c r="C61" s="25">
        <v>2023</v>
      </c>
    </row>
    <row r="62" spans="1:3" x14ac:dyDescent="0.25">
      <c r="A62" s="4" t="s">
        <v>145</v>
      </c>
      <c r="B62" s="4" t="s">
        <v>637</v>
      </c>
      <c r="C62" s="25">
        <v>2023</v>
      </c>
    </row>
    <row r="63" spans="1:3" x14ac:dyDescent="0.25">
      <c r="A63" s="4" t="s">
        <v>202</v>
      </c>
      <c r="B63" s="4" t="s">
        <v>637</v>
      </c>
      <c r="C63" s="25">
        <v>2023</v>
      </c>
    </row>
    <row r="64" spans="1:3" x14ac:dyDescent="0.25">
      <c r="A64" s="4" t="s">
        <v>295</v>
      </c>
      <c r="B64" s="4" t="s">
        <v>637</v>
      </c>
      <c r="C64" s="25">
        <v>2023</v>
      </c>
    </row>
    <row r="65" spans="1:3" x14ac:dyDescent="0.25">
      <c r="A65" s="4" t="s">
        <v>217</v>
      </c>
      <c r="B65" s="4" t="s">
        <v>637</v>
      </c>
      <c r="C65" s="25">
        <v>2023</v>
      </c>
    </row>
    <row r="66" spans="1:3" x14ac:dyDescent="0.25">
      <c r="A66" s="4" t="s">
        <v>269</v>
      </c>
      <c r="B66" s="4" t="s">
        <v>637</v>
      </c>
      <c r="C66" s="25">
        <v>2023</v>
      </c>
    </row>
    <row r="67" spans="1:3" x14ac:dyDescent="0.25">
      <c r="A67" s="4" t="s">
        <v>135</v>
      </c>
      <c r="B67" s="4" t="s">
        <v>637</v>
      </c>
      <c r="C67" s="25">
        <v>2023</v>
      </c>
    </row>
    <row r="68" spans="1:3" x14ac:dyDescent="0.25">
      <c r="A68" s="4" t="s">
        <v>313</v>
      </c>
      <c r="B68" s="4" t="s">
        <v>637</v>
      </c>
      <c r="C68" s="25">
        <v>2023</v>
      </c>
    </row>
    <row r="69" spans="1:3" x14ac:dyDescent="0.25">
      <c r="A69" s="4" t="s">
        <v>290</v>
      </c>
      <c r="B69" s="4" t="s">
        <v>637</v>
      </c>
      <c r="C69" s="25">
        <v>2023</v>
      </c>
    </row>
    <row r="70" spans="1:3" x14ac:dyDescent="0.25">
      <c r="A70" s="4" t="s">
        <v>170</v>
      </c>
      <c r="B70" s="4" t="s">
        <v>637</v>
      </c>
      <c r="C70" s="25">
        <v>2023</v>
      </c>
    </row>
    <row r="71" spans="1:3" x14ac:dyDescent="0.25">
      <c r="A71" s="4" t="s">
        <v>280</v>
      </c>
      <c r="B71" s="4" t="s">
        <v>637</v>
      </c>
      <c r="C71" s="25">
        <v>2023</v>
      </c>
    </row>
    <row r="72" spans="1:3" x14ac:dyDescent="0.25">
      <c r="A72" s="4" t="s">
        <v>190</v>
      </c>
      <c r="B72" s="4" t="s">
        <v>637</v>
      </c>
      <c r="C72" s="25">
        <v>2023</v>
      </c>
    </row>
    <row r="73" spans="1:3" x14ac:dyDescent="0.25">
      <c r="A73" s="4" t="s">
        <v>97</v>
      </c>
      <c r="B73" s="4" t="s">
        <v>637</v>
      </c>
      <c r="C73" s="25">
        <v>2023</v>
      </c>
    </row>
    <row r="74" spans="1:3" x14ac:dyDescent="0.25">
      <c r="A74" s="4" t="s">
        <v>272</v>
      </c>
      <c r="B74" s="4" t="s">
        <v>637</v>
      </c>
      <c r="C74" s="25">
        <v>2023</v>
      </c>
    </row>
    <row r="75" spans="1:3" x14ac:dyDescent="0.25">
      <c r="A75" s="4" t="s">
        <v>297</v>
      </c>
      <c r="B75" s="4" t="s">
        <v>637</v>
      </c>
      <c r="C75" s="25">
        <v>2023</v>
      </c>
    </row>
    <row r="76" spans="1:3" x14ac:dyDescent="0.25">
      <c r="A76" s="4" t="s">
        <v>100</v>
      </c>
      <c r="B76" s="4" t="s">
        <v>637</v>
      </c>
      <c r="C76" s="25">
        <v>2023</v>
      </c>
    </row>
    <row r="77" spans="1:3" x14ac:dyDescent="0.25">
      <c r="A77" s="4" t="s">
        <v>71</v>
      </c>
      <c r="B77" s="4" t="s">
        <v>637</v>
      </c>
      <c r="C77" s="25">
        <v>2023</v>
      </c>
    </row>
    <row r="78" spans="1:3" x14ac:dyDescent="0.25">
      <c r="A78" s="4" t="s">
        <v>220</v>
      </c>
      <c r="B78" s="4" t="s">
        <v>637</v>
      </c>
      <c r="C78" s="25">
        <v>2023</v>
      </c>
    </row>
    <row r="79" spans="1:3" x14ac:dyDescent="0.25">
      <c r="A79" s="4" t="s">
        <v>309</v>
      </c>
      <c r="B79" s="4" t="s">
        <v>637</v>
      </c>
      <c r="C79" s="25">
        <v>2023</v>
      </c>
    </row>
    <row r="80" spans="1:3" x14ac:dyDescent="0.25">
      <c r="A80" s="4" t="s">
        <v>276</v>
      </c>
      <c r="B80" s="4" t="s">
        <v>637</v>
      </c>
      <c r="C80" s="25">
        <v>2023</v>
      </c>
    </row>
    <row r="81" spans="1:3" x14ac:dyDescent="0.25">
      <c r="A81" s="4" t="s">
        <v>293</v>
      </c>
      <c r="B81" s="4" t="s">
        <v>637</v>
      </c>
      <c r="C81" s="25">
        <v>2023</v>
      </c>
    </row>
    <row r="82" spans="1:3" x14ac:dyDescent="0.25">
      <c r="A82" s="4" t="s">
        <v>126</v>
      </c>
      <c r="B82" s="4" t="s">
        <v>637</v>
      </c>
      <c r="C82" s="25">
        <v>2023</v>
      </c>
    </row>
    <row r="83" spans="1:3" x14ac:dyDescent="0.25">
      <c r="A83" s="4" t="s">
        <v>146</v>
      </c>
      <c r="B83" s="4" t="s">
        <v>637</v>
      </c>
      <c r="C83" s="25">
        <v>2023</v>
      </c>
    </row>
    <row r="84" spans="1:3" x14ac:dyDescent="0.25">
      <c r="A84" s="4" t="s">
        <v>283</v>
      </c>
      <c r="B84" s="4" t="s">
        <v>637</v>
      </c>
      <c r="C84" s="25">
        <v>2023</v>
      </c>
    </row>
    <row r="85" spans="1:3" x14ac:dyDescent="0.25">
      <c r="A85" s="4" t="s">
        <v>253</v>
      </c>
      <c r="B85" s="4" t="s">
        <v>637</v>
      </c>
      <c r="C85" s="25">
        <v>2023</v>
      </c>
    </row>
    <row r="86" spans="1:3" x14ac:dyDescent="0.25">
      <c r="A86" s="4" t="s">
        <v>261</v>
      </c>
      <c r="B86" s="4" t="s">
        <v>637</v>
      </c>
      <c r="C86" s="25">
        <v>2023</v>
      </c>
    </row>
    <row r="87" spans="1:3" x14ac:dyDescent="0.25">
      <c r="A87" s="4" t="s">
        <v>144</v>
      </c>
      <c r="B87" s="4" t="s">
        <v>637</v>
      </c>
      <c r="C87" s="25">
        <v>2023</v>
      </c>
    </row>
    <row r="88" spans="1:3" x14ac:dyDescent="0.25">
      <c r="A88" s="4" t="s">
        <v>284</v>
      </c>
      <c r="B88" s="4" t="s">
        <v>637</v>
      </c>
      <c r="C88" s="25">
        <v>2023</v>
      </c>
    </row>
    <row r="89" spans="1:3" x14ac:dyDescent="0.25">
      <c r="A89" s="4" t="s">
        <v>54</v>
      </c>
      <c r="B89" s="4" t="s">
        <v>637</v>
      </c>
      <c r="C89" s="25">
        <v>2023</v>
      </c>
    </row>
    <row r="90" spans="1:3" x14ac:dyDescent="0.25">
      <c r="A90" s="4" t="s">
        <v>277</v>
      </c>
      <c r="B90" s="4" t="s">
        <v>637</v>
      </c>
      <c r="C90" s="25">
        <v>2023</v>
      </c>
    </row>
    <row r="91" spans="1:3" x14ac:dyDescent="0.25">
      <c r="A91" s="4" t="s">
        <v>171</v>
      </c>
      <c r="B91" s="4" t="s">
        <v>637</v>
      </c>
      <c r="C91" s="25">
        <v>2023</v>
      </c>
    </row>
    <row r="92" spans="1:3" x14ac:dyDescent="0.25">
      <c r="A92" s="4" t="s">
        <v>196</v>
      </c>
      <c r="B92" s="4" t="s">
        <v>637</v>
      </c>
      <c r="C92" s="25">
        <v>2023</v>
      </c>
    </row>
    <row r="93" spans="1:3" x14ac:dyDescent="0.25">
      <c r="A93" s="4" t="s">
        <v>237</v>
      </c>
      <c r="B93" s="4" t="s">
        <v>637</v>
      </c>
      <c r="C93" s="25">
        <v>2023</v>
      </c>
    </row>
    <row r="94" spans="1:3" x14ac:dyDescent="0.25">
      <c r="A94" s="4" t="s">
        <v>151</v>
      </c>
      <c r="B94" s="4" t="s">
        <v>637</v>
      </c>
      <c r="C94" s="25">
        <v>2023</v>
      </c>
    </row>
    <row r="95" spans="1:3" x14ac:dyDescent="0.25">
      <c r="A95" s="4" t="s">
        <v>174</v>
      </c>
      <c r="B95" s="4" t="s">
        <v>637</v>
      </c>
      <c r="C95" s="25">
        <v>2023</v>
      </c>
    </row>
    <row r="96" spans="1:3" x14ac:dyDescent="0.25">
      <c r="A96" s="4" t="s">
        <v>200</v>
      </c>
      <c r="B96" s="4" t="s">
        <v>637</v>
      </c>
      <c r="C96" s="25">
        <v>2023</v>
      </c>
    </row>
    <row r="97" spans="1:3" x14ac:dyDescent="0.25">
      <c r="A97" s="4" t="s">
        <v>138</v>
      </c>
      <c r="B97" s="4" t="s">
        <v>637</v>
      </c>
      <c r="C97" s="25">
        <v>2023</v>
      </c>
    </row>
    <row r="98" spans="1:3" x14ac:dyDescent="0.25">
      <c r="A98" s="4" t="s">
        <v>285</v>
      </c>
      <c r="B98" s="4" t="s">
        <v>637</v>
      </c>
      <c r="C98" s="25">
        <v>2023</v>
      </c>
    </row>
    <row r="99" spans="1:3" x14ac:dyDescent="0.25">
      <c r="A99" s="4" t="s">
        <v>136</v>
      </c>
      <c r="B99" s="4" t="s">
        <v>637</v>
      </c>
      <c r="C99" s="25">
        <v>2023</v>
      </c>
    </row>
    <row r="100" spans="1:3" x14ac:dyDescent="0.25">
      <c r="A100" s="4" t="s">
        <v>189</v>
      </c>
      <c r="B100" s="4" t="s">
        <v>637</v>
      </c>
      <c r="C100" s="25">
        <v>2023</v>
      </c>
    </row>
    <row r="101" spans="1:3" x14ac:dyDescent="0.25">
      <c r="A101" s="4" t="s">
        <v>117</v>
      </c>
      <c r="B101" s="4" t="s">
        <v>637</v>
      </c>
      <c r="C101" s="25">
        <v>2023</v>
      </c>
    </row>
    <row r="102" spans="1:3" x14ac:dyDescent="0.25">
      <c r="A102" s="4" t="s">
        <v>207</v>
      </c>
      <c r="B102" s="4" t="s">
        <v>637</v>
      </c>
      <c r="C102" s="25">
        <v>2023</v>
      </c>
    </row>
    <row r="103" spans="1:3" x14ac:dyDescent="0.25">
      <c r="A103" s="4" t="s">
        <v>121</v>
      </c>
      <c r="B103" s="4" t="s">
        <v>637</v>
      </c>
      <c r="C103" s="25">
        <v>2023</v>
      </c>
    </row>
    <row r="104" spans="1:3" x14ac:dyDescent="0.25">
      <c r="A104" s="4" t="s">
        <v>275</v>
      </c>
      <c r="B104" s="4" t="s">
        <v>637</v>
      </c>
      <c r="C104" s="25">
        <v>2023</v>
      </c>
    </row>
    <row r="105" spans="1:3" x14ac:dyDescent="0.25">
      <c r="A105" s="4" t="s">
        <v>244</v>
      </c>
      <c r="B105" s="4" t="s">
        <v>637</v>
      </c>
      <c r="C105" s="25">
        <v>2023</v>
      </c>
    </row>
    <row r="106" spans="1:3" x14ac:dyDescent="0.25">
      <c r="A106" s="4" t="s">
        <v>194</v>
      </c>
      <c r="B106" s="4" t="s">
        <v>637</v>
      </c>
      <c r="C106" s="25">
        <v>2023</v>
      </c>
    </row>
    <row r="107" spans="1:3" x14ac:dyDescent="0.25">
      <c r="A107" s="4" t="s">
        <v>281</v>
      </c>
      <c r="B107" s="4" t="s">
        <v>637</v>
      </c>
      <c r="C107" s="25">
        <v>2023</v>
      </c>
    </row>
    <row r="108" spans="1:3" x14ac:dyDescent="0.25">
      <c r="A108" s="4" t="s">
        <v>222</v>
      </c>
      <c r="B108" s="4" t="s">
        <v>637</v>
      </c>
      <c r="C108" s="25">
        <v>2023</v>
      </c>
    </row>
    <row r="109" spans="1:3" x14ac:dyDescent="0.25">
      <c r="A109" s="4" t="s">
        <v>300</v>
      </c>
      <c r="B109" s="4" t="s">
        <v>637</v>
      </c>
      <c r="C109" s="25">
        <v>2023</v>
      </c>
    </row>
    <row r="110" spans="1:3" x14ac:dyDescent="0.25">
      <c r="A110" s="4" t="s">
        <v>218</v>
      </c>
      <c r="B110" s="4" t="s">
        <v>637</v>
      </c>
      <c r="C110" s="25">
        <v>2023</v>
      </c>
    </row>
    <row r="111" spans="1:3" x14ac:dyDescent="0.25">
      <c r="A111" s="4" t="s">
        <v>257</v>
      </c>
      <c r="B111" s="4" t="s">
        <v>637</v>
      </c>
      <c r="C111" s="25">
        <v>2023</v>
      </c>
    </row>
    <row r="112" spans="1:3" x14ac:dyDescent="0.25">
      <c r="A112" s="4" t="s">
        <v>60</v>
      </c>
      <c r="B112" s="4" t="s">
        <v>637</v>
      </c>
      <c r="C112" s="25">
        <v>2023</v>
      </c>
    </row>
    <row r="113" spans="1:3" x14ac:dyDescent="0.25">
      <c r="A113" s="4" t="s">
        <v>232</v>
      </c>
      <c r="B113" s="4" t="s">
        <v>637</v>
      </c>
      <c r="C113" s="25">
        <v>2023</v>
      </c>
    </row>
    <row r="114" spans="1:3" x14ac:dyDescent="0.25">
      <c r="A114" s="4" t="s">
        <v>74</v>
      </c>
      <c r="B114" s="4" t="s">
        <v>637</v>
      </c>
      <c r="C114" s="25">
        <v>2023</v>
      </c>
    </row>
    <row r="115" spans="1:3" x14ac:dyDescent="0.25">
      <c r="A115" s="4" t="s">
        <v>248</v>
      </c>
      <c r="B115" s="4" t="s">
        <v>637</v>
      </c>
      <c r="C115" s="25">
        <v>2023</v>
      </c>
    </row>
    <row r="116" spans="1:3" x14ac:dyDescent="0.25">
      <c r="A116" s="4" t="s">
        <v>289</v>
      </c>
      <c r="B116" s="4" t="s">
        <v>637</v>
      </c>
      <c r="C116" s="25">
        <v>2023</v>
      </c>
    </row>
    <row r="117" spans="1:3" x14ac:dyDescent="0.25">
      <c r="A117" s="4" t="s">
        <v>50</v>
      </c>
      <c r="B117" s="4" t="s">
        <v>637</v>
      </c>
      <c r="C117" s="25">
        <v>2023</v>
      </c>
    </row>
    <row r="118" spans="1:3" x14ac:dyDescent="0.25">
      <c r="A118" s="4" t="s">
        <v>205</v>
      </c>
      <c r="B118" s="4" t="s">
        <v>637</v>
      </c>
      <c r="C118" s="25">
        <v>2023</v>
      </c>
    </row>
    <row r="119" spans="1:3" x14ac:dyDescent="0.25">
      <c r="A119" s="4" t="s">
        <v>120</v>
      </c>
      <c r="B119" s="4" t="s">
        <v>637</v>
      </c>
      <c r="C119" s="25">
        <v>2023</v>
      </c>
    </row>
    <row r="120" spans="1:3" x14ac:dyDescent="0.25">
      <c r="A120" s="4" t="s">
        <v>206</v>
      </c>
      <c r="B120" s="4" t="s">
        <v>637</v>
      </c>
      <c r="C120" s="25">
        <v>2023</v>
      </c>
    </row>
    <row r="121" spans="1:3" x14ac:dyDescent="0.25">
      <c r="A121" s="4" t="s">
        <v>172</v>
      </c>
      <c r="B121" s="4" t="s">
        <v>637</v>
      </c>
      <c r="C121" s="25">
        <v>2023</v>
      </c>
    </row>
    <row r="122" spans="1:3" x14ac:dyDescent="0.25">
      <c r="A122" s="4" t="s">
        <v>223</v>
      </c>
      <c r="B122" s="4" t="s">
        <v>638</v>
      </c>
      <c r="C122" s="25">
        <v>2023</v>
      </c>
    </row>
    <row r="123" spans="1:3" x14ac:dyDescent="0.25">
      <c r="A123" s="4" t="s">
        <v>195</v>
      </c>
      <c r="B123" s="4" t="s">
        <v>638</v>
      </c>
      <c r="C123" s="25">
        <v>2023</v>
      </c>
    </row>
    <row r="124" spans="1:3" x14ac:dyDescent="0.25">
      <c r="A124" s="4" t="s">
        <v>305</v>
      </c>
      <c r="B124" s="4" t="s">
        <v>638</v>
      </c>
      <c r="C124" s="25">
        <v>2023</v>
      </c>
    </row>
    <row r="125" spans="1:3" x14ac:dyDescent="0.25">
      <c r="A125" s="4" t="s">
        <v>112</v>
      </c>
      <c r="B125" s="4" t="s">
        <v>638</v>
      </c>
      <c r="C125" s="25">
        <v>2023</v>
      </c>
    </row>
    <row r="126" spans="1:3" x14ac:dyDescent="0.25">
      <c r="A126" s="4" t="s">
        <v>157</v>
      </c>
      <c r="B126" s="4" t="s">
        <v>638</v>
      </c>
      <c r="C126" s="25">
        <v>2023</v>
      </c>
    </row>
    <row r="127" spans="1:3" x14ac:dyDescent="0.25">
      <c r="A127" s="4" t="s">
        <v>13</v>
      </c>
      <c r="B127" s="4" t="s">
        <v>638</v>
      </c>
      <c r="C127" s="25">
        <v>2023</v>
      </c>
    </row>
    <row r="128" spans="1:3" x14ac:dyDescent="0.25">
      <c r="A128" s="4" t="s">
        <v>193</v>
      </c>
      <c r="B128" s="4" t="s">
        <v>638</v>
      </c>
      <c r="C128" s="25">
        <v>2023</v>
      </c>
    </row>
    <row r="129" spans="1:3" x14ac:dyDescent="0.25">
      <c r="A129" s="4" t="s">
        <v>173</v>
      </c>
      <c r="B129" s="4" t="s">
        <v>638</v>
      </c>
      <c r="C129" s="25">
        <v>2023</v>
      </c>
    </row>
    <row r="130" spans="1:3" x14ac:dyDescent="0.25">
      <c r="A130" s="4" t="s">
        <v>216</v>
      </c>
      <c r="B130" s="4" t="s">
        <v>638</v>
      </c>
      <c r="C130" s="25">
        <v>2023</v>
      </c>
    </row>
    <row r="131" spans="1:3" x14ac:dyDescent="0.25">
      <c r="A131" s="4" t="s">
        <v>282</v>
      </c>
      <c r="B131" s="4" t="s">
        <v>638</v>
      </c>
      <c r="C131" s="25">
        <v>2023</v>
      </c>
    </row>
    <row r="132" spans="1:3" x14ac:dyDescent="0.25">
      <c r="A132" s="4" t="s">
        <v>320</v>
      </c>
      <c r="B132" s="4" t="s">
        <v>638</v>
      </c>
      <c r="C132" s="25">
        <v>2023</v>
      </c>
    </row>
    <row r="133" spans="1:3" x14ac:dyDescent="0.25">
      <c r="A133" s="4" t="s">
        <v>98</v>
      </c>
      <c r="B133" s="4" t="s">
        <v>638</v>
      </c>
      <c r="C133" s="25">
        <v>2023</v>
      </c>
    </row>
    <row r="134" spans="1:3" x14ac:dyDescent="0.25">
      <c r="A134" s="4" t="s">
        <v>262</v>
      </c>
      <c r="B134" s="4" t="s">
        <v>638</v>
      </c>
      <c r="C134" s="25">
        <v>2023</v>
      </c>
    </row>
    <row r="135" spans="1:3" x14ac:dyDescent="0.25">
      <c r="A135" s="4" t="s">
        <v>199</v>
      </c>
      <c r="B135" s="4" t="s">
        <v>638</v>
      </c>
      <c r="C135" s="25">
        <v>2023</v>
      </c>
    </row>
    <row r="136" spans="1:3" x14ac:dyDescent="0.25">
      <c r="A136" s="4" t="s">
        <v>273</v>
      </c>
      <c r="B136" s="4" t="s">
        <v>638</v>
      </c>
      <c r="C136" s="25">
        <v>2023</v>
      </c>
    </row>
    <row r="137" spans="1:3" x14ac:dyDescent="0.25">
      <c r="A137" s="4" t="s">
        <v>91</v>
      </c>
      <c r="B137" s="4" t="s">
        <v>638</v>
      </c>
      <c r="C137" s="25">
        <v>2023</v>
      </c>
    </row>
    <row r="138" spans="1:3" x14ac:dyDescent="0.25">
      <c r="A138" s="4" t="s">
        <v>165</v>
      </c>
      <c r="B138" s="4" t="s">
        <v>638</v>
      </c>
      <c r="C138" s="25">
        <v>2023</v>
      </c>
    </row>
    <row r="139" spans="1:3" x14ac:dyDescent="0.25">
      <c r="A139" s="4" t="s">
        <v>67</v>
      </c>
      <c r="B139" s="4" t="s">
        <v>638</v>
      </c>
      <c r="C139" s="25">
        <v>2023</v>
      </c>
    </row>
    <row r="140" spans="1:3" x14ac:dyDescent="0.25">
      <c r="A140" s="4" t="s">
        <v>68</v>
      </c>
      <c r="B140" s="4" t="s">
        <v>638</v>
      </c>
      <c r="C140" s="25">
        <v>2023</v>
      </c>
    </row>
    <row r="141" spans="1:3" x14ac:dyDescent="0.25">
      <c r="A141" s="4" t="s">
        <v>19</v>
      </c>
      <c r="B141" s="4" t="s">
        <v>638</v>
      </c>
      <c r="C141" s="25">
        <v>2023</v>
      </c>
    </row>
    <row r="142" spans="1:3" x14ac:dyDescent="0.25">
      <c r="A142" s="4" t="s">
        <v>176</v>
      </c>
      <c r="B142" s="4" t="s">
        <v>638</v>
      </c>
      <c r="C142" s="25">
        <v>2023</v>
      </c>
    </row>
    <row r="143" spans="1:3" x14ac:dyDescent="0.25">
      <c r="A143" s="4" t="s">
        <v>188</v>
      </c>
      <c r="B143" s="4" t="s">
        <v>638</v>
      </c>
      <c r="C143" s="25">
        <v>2023</v>
      </c>
    </row>
    <row r="144" spans="1:3" x14ac:dyDescent="0.25">
      <c r="A144" s="4" t="s">
        <v>122</v>
      </c>
      <c r="B144" s="4" t="s">
        <v>638</v>
      </c>
      <c r="C144" s="25">
        <v>2023</v>
      </c>
    </row>
    <row r="145" spans="1:3" x14ac:dyDescent="0.25">
      <c r="A145" s="4" t="s">
        <v>33</v>
      </c>
      <c r="B145" s="4" t="s">
        <v>638</v>
      </c>
      <c r="C145" s="25">
        <v>2023</v>
      </c>
    </row>
    <row r="146" spans="1:3" x14ac:dyDescent="0.25">
      <c r="A146" s="4" t="s">
        <v>291</v>
      </c>
      <c r="B146" s="4" t="s">
        <v>638</v>
      </c>
      <c r="C146" s="25">
        <v>2023</v>
      </c>
    </row>
    <row r="147" spans="1:3" x14ac:dyDescent="0.25">
      <c r="A147" s="4" t="s">
        <v>231</v>
      </c>
      <c r="B147" s="4" t="s">
        <v>638</v>
      </c>
      <c r="C147" s="25">
        <v>2023</v>
      </c>
    </row>
    <row r="148" spans="1:3" x14ac:dyDescent="0.25">
      <c r="A148" s="4" t="s">
        <v>154</v>
      </c>
      <c r="B148" s="4" t="s">
        <v>638</v>
      </c>
      <c r="C148" s="25">
        <v>2023</v>
      </c>
    </row>
    <row r="149" spans="1:3" x14ac:dyDescent="0.25">
      <c r="A149" s="4" t="s">
        <v>29</v>
      </c>
      <c r="B149" s="4" t="s">
        <v>638</v>
      </c>
      <c r="C149" s="25">
        <v>2023</v>
      </c>
    </row>
    <row r="150" spans="1:3" x14ac:dyDescent="0.25">
      <c r="A150" s="4" t="s">
        <v>267</v>
      </c>
      <c r="B150" s="4" t="s">
        <v>638</v>
      </c>
      <c r="C150" s="25">
        <v>2023</v>
      </c>
    </row>
    <row r="151" spans="1:3" x14ac:dyDescent="0.25">
      <c r="A151" s="4" t="s">
        <v>23</v>
      </c>
      <c r="B151" s="4" t="s">
        <v>638</v>
      </c>
      <c r="C151" s="25">
        <v>2023</v>
      </c>
    </row>
    <row r="152" spans="1:3" x14ac:dyDescent="0.25">
      <c r="A152" s="4" t="s">
        <v>104</v>
      </c>
      <c r="B152" s="4" t="s">
        <v>638</v>
      </c>
      <c r="C152" s="25">
        <v>2023</v>
      </c>
    </row>
    <row r="153" spans="1:3" x14ac:dyDescent="0.25">
      <c r="A153" s="4" t="s">
        <v>77</v>
      </c>
      <c r="B153" s="4" t="s">
        <v>638</v>
      </c>
      <c r="C153" s="25">
        <v>2023</v>
      </c>
    </row>
    <row r="154" spans="1:3" x14ac:dyDescent="0.25">
      <c r="A154" s="4" t="s">
        <v>271</v>
      </c>
      <c r="B154" s="4" t="s">
        <v>638</v>
      </c>
      <c r="C154" s="25">
        <v>2023</v>
      </c>
    </row>
    <row r="155" spans="1:3" x14ac:dyDescent="0.25">
      <c r="A155" s="4" t="s">
        <v>311</v>
      </c>
      <c r="B155" s="4" t="s">
        <v>638</v>
      </c>
      <c r="C155" s="25">
        <v>2023</v>
      </c>
    </row>
    <row r="156" spans="1:3" x14ac:dyDescent="0.25">
      <c r="A156" s="4" t="s">
        <v>249</v>
      </c>
      <c r="B156" s="4" t="s">
        <v>638</v>
      </c>
      <c r="C156" s="25">
        <v>2023</v>
      </c>
    </row>
    <row r="157" spans="1:3" x14ac:dyDescent="0.25">
      <c r="A157" s="4" t="s">
        <v>208</v>
      </c>
      <c r="B157" s="4" t="s">
        <v>638</v>
      </c>
      <c r="C157" s="25">
        <v>2023</v>
      </c>
    </row>
    <row r="158" spans="1:3" x14ac:dyDescent="0.25">
      <c r="A158" s="4" t="s">
        <v>105</v>
      </c>
      <c r="B158" s="4" t="s">
        <v>638</v>
      </c>
      <c r="C158" s="25">
        <v>2023</v>
      </c>
    </row>
    <row r="159" spans="1:3" x14ac:dyDescent="0.25">
      <c r="A159" s="4" t="s">
        <v>175</v>
      </c>
      <c r="B159" s="4" t="s">
        <v>638</v>
      </c>
      <c r="C159" s="25">
        <v>2023</v>
      </c>
    </row>
    <row r="160" spans="1:3" x14ac:dyDescent="0.25">
      <c r="A160" s="4" t="s">
        <v>149</v>
      </c>
      <c r="B160" s="4" t="s">
        <v>638</v>
      </c>
      <c r="C160" s="25">
        <v>2023</v>
      </c>
    </row>
    <row r="161" spans="1:3" x14ac:dyDescent="0.25">
      <c r="A161" s="4" t="s">
        <v>62</v>
      </c>
      <c r="B161" s="4" t="s">
        <v>638</v>
      </c>
      <c r="C161" s="25">
        <v>2023</v>
      </c>
    </row>
    <row r="162" spans="1:3" x14ac:dyDescent="0.25">
      <c r="A162" s="4" t="s">
        <v>88</v>
      </c>
      <c r="B162" s="4" t="s">
        <v>638</v>
      </c>
      <c r="C162" s="25">
        <v>2023</v>
      </c>
    </row>
    <row r="163" spans="1:3" x14ac:dyDescent="0.25">
      <c r="A163" s="4" t="s">
        <v>131</v>
      </c>
      <c r="B163" s="4" t="s">
        <v>638</v>
      </c>
      <c r="C163" s="25">
        <v>2023</v>
      </c>
    </row>
    <row r="164" spans="1:3" x14ac:dyDescent="0.25">
      <c r="A164" s="4" t="s">
        <v>64</v>
      </c>
      <c r="B164" s="4" t="s">
        <v>638</v>
      </c>
      <c r="C164" s="25">
        <v>2023</v>
      </c>
    </row>
    <row r="165" spans="1:3" x14ac:dyDescent="0.25">
      <c r="A165" s="4" t="s">
        <v>61</v>
      </c>
      <c r="B165" s="4" t="s">
        <v>638</v>
      </c>
      <c r="C165" s="25">
        <v>2023</v>
      </c>
    </row>
    <row r="166" spans="1:3" x14ac:dyDescent="0.25">
      <c r="A166" s="4" t="s">
        <v>87</v>
      </c>
      <c r="B166" s="4" t="s">
        <v>638</v>
      </c>
      <c r="C166" s="25">
        <v>2023</v>
      </c>
    </row>
    <row r="167" spans="1:3" x14ac:dyDescent="0.25">
      <c r="A167" s="4" t="s">
        <v>152</v>
      </c>
      <c r="B167" s="4" t="s">
        <v>638</v>
      </c>
      <c r="C167" s="25">
        <v>2023</v>
      </c>
    </row>
    <row r="168" spans="1:3" x14ac:dyDescent="0.25">
      <c r="A168" s="4" t="s">
        <v>179</v>
      </c>
      <c r="B168" s="4" t="s">
        <v>638</v>
      </c>
      <c r="C168" s="25">
        <v>2023</v>
      </c>
    </row>
    <row r="169" spans="1:3" x14ac:dyDescent="0.25">
      <c r="A169" s="4" t="s">
        <v>125</v>
      </c>
      <c r="B169" s="4" t="s">
        <v>638</v>
      </c>
      <c r="C169" s="25">
        <v>2023</v>
      </c>
    </row>
    <row r="170" spans="1:3" x14ac:dyDescent="0.25">
      <c r="A170" s="4" t="s">
        <v>181</v>
      </c>
      <c r="B170" s="4" t="s">
        <v>638</v>
      </c>
      <c r="C170" s="25">
        <v>2023</v>
      </c>
    </row>
    <row r="171" spans="1:3" x14ac:dyDescent="0.25">
      <c r="A171" s="4" t="s">
        <v>302</v>
      </c>
      <c r="B171" s="4" t="s">
        <v>638</v>
      </c>
      <c r="C171" s="25">
        <v>2023</v>
      </c>
    </row>
    <row r="172" spans="1:3" x14ac:dyDescent="0.25">
      <c r="A172" s="4" t="s">
        <v>35</v>
      </c>
      <c r="B172" s="4" t="s">
        <v>638</v>
      </c>
      <c r="C172" s="25">
        <v>2023</v>
      </c>
    </row>
    <row r="173" spans="1:3" x14ac:dyDescent="0.25">
      <c r="A173" s="4" t="s">
        <v>316</v>
      </c>
      <c r="B173" s="4" t="s">
        <v>638</v>
      </c>
      <c r="C173" s="25">
        <v>2023</v>
      </c>
    </row>
    <row r="174" spans="1:3" x14ac:dyDescent="0.25">
      <c r="A174" s="4" t="s">
        <v>141</v>
      </c>
      <c r="B174" s="4" t="s">
        <v>638</v>
      </c>
      <c r="C174" s="25">
        <v>2023</v>
      </c>
    </row>
    <row r="175" spans="1:3" x14ac:dyDescent="0.25">
      <c r="A175" s="4" t="s">
        <v>230</v>
      </c>
      <c r="B175" s="4" t="s">
        <v>638</v>
      </c>
      <c r="C175" s="25">
        <v>2023</v>
      </c>
    </row>
    <row r="176" spans="1:3" x14ac:dyDescent="0.25">
      <c r="A176" s="4" t="s">
        <v>274</v>
      </c>
      <c r="B176" s="4" t="s">
        <v>638</v>
      </c>
      <c r="C176" s="25">
        <v>2023</v>
      </c>
    </row>
    <row r="177" spans="1:3" x14ac:dyDescent="0.25">
      <c r="A177" s="4" t="s">
        <v>24</v>
      </c>
      <c r="B177" s="4" t="s">
        <v>638</v>
      </c>
      <c r="C177" s="25">
        <v>2023</v>
      </c>
    </row>
    <row r="178" spans="1:3" x14ac:dyDescent="0.25">
      <c r="A178" s="4" t="s">
        <v>46</v>
      </c>
      <c r="B178" s="4" t="s">
        <v>638</v>
      </c>
      <c r="C178" s="25">
        <v>2023</v>
      </c>
    </row>
    <row r="179" spans="1:3" x14ac:dyDescent="0.25">
      <c r="A179" s="4" t="s">
        <v>192</v>
      </c>
      <c r="B179" s="4" t="s">
        <v>638</v>
      </c>
      <c r="C179" s="25">
        <v>2023</v>
      </c>
    </row>
    <row r="180" spans="1:3" x14ac:dyDescent="0.25">
      <c r="A180" s="4" t="s">
        <v>90</v>
      </c>
      <c r="B180" s="4" t="s">
        <v>638</v>
      </c>
      <c r="C180" s="25">
        <v>2023</v>
      </c>
    </row>
    <row r="181" spans="1:3" x14ac:dyDescent="0.25">
      <c r="A181" s="4" t="s">
        <v>224</v>
      </c>
      <c r="B181" s="4" t="s">
        <v>638</v>
      </c>
      <c r="C181" s="25">
        <v>2023</v>
      </c>
    </row>
    <row r="182" spans="1:3" x14ac:dyDescent="0.25">
      <c r="A182" s="4" t="s">
        <v>258</v>
      </c>
      <c r="B182" s="4" t="s">
        <v>638</v>
      </c>
      <c r="C182" s="25">
        <v>2023</v>
      </c>
    </row>
    <row r="183" spans="1:3" x14ac:dyDescent="0.25">
      <c r="A183" s="4" t="s">
        <v>307</v>
      </c>
      <c r="B183" s="4" t="s">
        <v>638</v>
      </c>
      <c r="C183" s="25">
        <v>2023</v>
      </c>
    </row>
    <row r="184" spans="1:3" x14ac:dyDescent="0.25">
      <c r="A184" s="4" t="s">
        <v>14</v>
      </c>
      <c r="B184" s="4" t="s">
        <v>638</v>
      </c>
      <c r="C184" s="25">
        <v>2023</v>
      </c>
    </row>
    <row r="185" spans="1:3" x14ac:dyDescent="0.25">
      <c r="A185" s="4" t="s">
        <v>37</v>
      </c>
      <c r="B185" s="4" t="s">
        <v>638</v>
      </c>
      <c r="C185" s="25">
        <v>2023</v>
      </c>
    </row>
    <row r="186" spans="1:3" x14ac:dyDescent="0.25">
      <c r="A186" s="4" t="s">
        <v>191</v>
      </c>
      <c r="B186" s="4" t="s">
        <v>638</v>
      </c>
      <c r="C186" s="25">
        <v>2023</v>
      </c>
    </row>
    <row r="187" spans="1:3" x14ac:dyDescent="0.25">
      <c r="A187" s="4" t="s">
        <v>315</v>
      </c>
      <c r="B187" s="4" t="s">
        <v>638</v>
      </c>
      <c r="C187" s="25">
        <v>2023</v>
      </c>
    </row>
    <row r="188" spans="1:3" x14ac:dyDescent="0.25">
      <c r="A188" s="4" t="s">
        <v>233</v>
      </c>
      <c r="B188" s="4" t="s">
        <v>638</v>
      </c>
      <c r="C188" s="25">
        <v>2023</v>
      </c>
    </row>
    <row r="189" spans="1:3" x14ac:dyDescent="0.25">
      <c r="A189" s="4" t="s">
        <v>17</v>
      </c>
      <c r="B189" s="4" t="s">
        <v>638</v>
      </c>
      <c r="C189" s="25">
        <v>2023</v>
      </c>
    </row>
    <row r="190" spans="1:3" x14ac:dyDescent="0.25">
      <c r="A190" s="4" t="s">
        <v>42</v>
      </c>
      <c r="B190" s="4" t="s">
        <v>638</v>
      </c>
      <c r="C190" s="25">
        <v>2023</v>
      </c>
    </row>
    <row r="191" spans="1:3" x14ac:dyDescent="0.25">
      <c r="A191" s="4" t="s">
        <v>214</v>
      </c>
      <c r="B191" s="4" t="s">
        <v>638</v>
      </c>
      <c r="C191" s="25">
        <v>2023</v>
      </c>
    </row>
    <row r="192" spans="1:3" x14ac:dyDescent="0.25">
      <c r="A192" s="4" t="s">
        <v>162</v>
      </c>
      <c r="B192" s="4" t="s">
        <v>638</v>
      </c>
      <c r="C192" s="25">
        <v>2023</v>
      </c>
    </row>
    <row r="193" spans="1:3" x14ac:dyDescent="0.25">
      <c r="A193" s="4" t="s">
        <v>70</v>
      </c>
      <c r="B193" s="4" t="s">
        <v>638</v>
      </c>
      <c r="C193" s="25">
        <v>2023</v>
      </c>
    </row>
    <row r="194" spans="1:3" x14ac:dyDescent="0.25">
      <c r="A194" s="4" t="s">
        <v>265</v>
      </c>
      <c r="B194" s="4" t="s">
        <v>638</v>
      </c>
      <c r="C194" s="25">
        <v>2023</v>
      </c>
    </row>
    <row r="195" spans="1:3" x14ac:dyDescent="0.25">
      <c r="A195" s="4" t="s">
        <v>169</v>
      </c>
      <c r="B195" s="4" t="s">
        <v>638</v>
      </c>
      <c r="C195" s="25">
        <v>2023</v>
      </c>
    </row>
    <row r="196" spans="1:3" x14ac:dyDescent="0.25">
      <c r="A196" s="4" t="s">
        <v>107</v>
      </c>
      <c r="B196" s="4" t="s">
        <v>638</v>
      </c>
      <c r="C196" s="25">
        <v>2023</v>
      </c>
    </row>
    <row r="197" spans="1:3" x14ac:dyDescent="0.25">
      <c r="A197" s="4" t="s">
        <v>31</v>
      </c>
      <c r="B197" s="4" t="s">
        <v>638</v>
      </c>
      <c r="C197" s="25">
        <v>2023</v>
      </c>
    </row>
    <row r="198" spans="1:3" x14ac:dyDescent="0.25">
      <c r="A198" s="4" t="s">
        <v>72</v>
      </c>
      <c r="B198" s="4" t="s">
        <v>638</v>
      </c>
      <c r="C198" s="25">
        <v>2023</v>
      </c>
    </row>
    <row r="199" spans="1:3" x14ac:dyDescent="0.25">
      <c r="A199" s="4" t="s">
        <v>247</v>
      </c>
      <c r="B199" s="4" t="s">
        <v>638</v>
      </c>
      <c r="C199" s="25">
        <v>2023</v>
      </c>
    </row>
    <row r="200" spans="1:3" x14ac:dyDescent="0.25">
      <c r="A200" s="4" t="s">
        <v>164</v>
      </c>
      <c r="B200" s="4" t="s">
        <v>638</v>
      </c>
      <c r="C200" s="25">
        <v>2023</v>
      </c>
    </row>
    <row r="201" spans="1:3" x14ac:dyDescent="0.25">
      <c r="A201" s="4" t="s">
        <v>53</v>
      </c>
      <c r="B201" s="4" t="s">
        <v>638</v>
      </c>
      <c r="C201" s="25">
        <v>2023</v>
      </c>
    </row>
    <row r="202" spans="1:3" x14ac:dyDescent="0.25">
      <c r="A202" s="4" t="s">
        <v>153</v>
      </c>
      <c r="B202" s="4" t="s">
        <v>638</v>
      </c>
      <c r="C202" s="25">
        <v>2023</v>
      </c>
    </row>
    <row r="203" spans="1:3" x14ac:dyDescent="0.25">
      <c r="A203" s="4" t="s">
        <v>130</v>
      </c>
      <c r="B203" s="4" t="s">
        <v>638</v>
      </c>
      <c r="C203" s="25">
        <v>2023</v>
      </c>
    </row>
    <row r="204" spans="1:3" x14ac:dyDescent="0.25">
      <c r="A204" s="4" t="s">
        <v>225</v>
      </c>
      <c r="B204" s="4" t="s">
        <v>638</v>
      </c>
      <c r="C204" s="25">
        <v>2023</v>
      </c>
    </row>
    <row r="205" spans="1:3" x14ac:dyDescent="0.25">
      <c r="A205" s="4" t="s">
        <v>166</v>
      </c>
      <c r="B205" s="4" t="s">
        <v>638</v>
      </c>
      <c r="C205" s="25">
        <v>2023</v>
      </c>
    </row>
    <row r="206" spans="1:3" x14ac:dyDescent="0.25">
      <c r="A206" s="4" t="s">
        <v>43</v>
      </c>
      <c r="B206" s="4" t="s">
        <v>638</v>
      </c>
      <c r="C206" s="25">
        <v>2023</v>
      </c>
    </row>
    <row r="207" spans="1:3" x14ac:dyDescent="0.25">
      <c r="A207" s="4" t="s">
        <v>123</v>
      </c>
      <c r="B207" s="4" t="s">
        <v>638</v>
      </c>
      <c r="C207" s="25">
        <v>2023</v>
      </c>
    </row>
    <row r="208" spans="1:3" x14ac:dyDescent="0.25">
      <c r="A208" s="4" t="s">
        <v>301</v>
      </c>
      <c r="B208" s="4" t="s">
        <v>638</v>
      </c>
      <c r="C208" s="25">
        <v>2023</v>
      </c>
    </row>
    <row r="209" spans="1:3" x14ac:dyDescent="0.25">
      <c r="A209" s="4" t="s">
        <v>113</v>
      </c>
      <c r="B209" s="4" t="s">
        <v>638</v>
      </c>
      <c r="C209" s="25">
        <v>2023</v>
      </c>
    </row>
    <row r="210" spans="1:3" x14ac:dyDescent="0.25">
      <c r="A210" s="4" t="s">
        <v>155</v>
      </c>
      <c r="B210" s="4" t="s">
        <v>638</v>
      </c>
      <c r="C210" s="25">
        <v>2023</v>
      </c>
    </row>
    <row r="211" spans="1:3" x14ac:dyDescent="0.25">
      <c r="A211" s="4" t="s">
        <v>26</v>
      </c>
      <c r="B211" s="4" t="s">
        <v>638</v>
      </c>
      <c r="C211" s="25">
        <v>2023</v>
      </c>
    </row>
    <row r="212" spans="1:3" x14ac:dyDescent="0.25">
      <c r="A212" s="4" t="s">
        <v>243</v>
      </c>
      <c r="B212" s="4" t="s">
        <v>638</v>
      </c>
      <c r="C212" s="25">
        <v>2023</v>
      </c>
    </row>
    <row r="213" spans="1:3" x14ac:dyDescent="0.25">
      <c r="A213" s="4" t="s">
        <v>185</v>
      </c>
      <c r="B213" s="4" t="s">
        <v>639</v>
      </c>
      <c r="C213" s="25">
        <v>2023</v>
      </c>
    </row>
    <row r="214" spans="1:3" x14ac:dyDescent="0.25">
      <c r="A214" s="4" t="s">
        <v>38</v>
      </c>
      <c r="B214" s="4" t="s">
        <v>639</v>
      </c>
      <c r="C214" s="25">
        <v>2023</v>
      </c>
    </row>
    <row r="215" spans="1:3" x14ac:dyDescent="0.25">
      <c r="A215" s="4" t="s">
        <v>44</v>
      </c>
      <c r="B215" s="4" t="s">
        <v>639</v>
      </c>
      <c r="C215" s="25">
        <v>2023</v>
      </c>
    </row>
    <row r="216" spans="1:3" x14ac:dyDescent="0.25">
      <c r="A216" s="4" t="s">
        <v>180</v>
      </c>
      <c r="B216" s="4" t="s">
        <v>639</v>
      </c>
      <c r="C216" s="25">
        <v>2023</v>
      </c>
    </row>
    <row r="217" spans="1:3" x14ac:dyDescent="0.25">
      <c r="A217" s="4" t="s">
        <v>268</v>
      </c>
      <c r="B217" s="4" t="s">
        <v>639</v>
      </c>
      <c r="C217" s="25">
        <v>2023</v>
      </c>
    </row>
    <row r="218" spans="1:3" x14ac:dyDescent="0.25">
      <c r="A218" s="4" t="s">
        <v>10</v>
      </c>
      <c r="B218" s="4" t="s">
        <v>639</v>
      </c>
      <c r="C218" s="25">
        <v>2023</v>
      </c>
    </row>
    <row r="219" spans="1:3" x14ac:dyDescent="0.25">
      <c r="A219" s="4" t="s">
        <v>197</v>
      </c>
      <c r="B219" s="4" t="s">
        <v>639</v>
      </c>
      <c r="C219" s="25">
        <v>2023</v>
      </c>
    </row>
    <row r="220" spans="1:3" x14ac:dyDescent="0.25">
      <c r="A220" s="4" t="s">
        <v>319</v>
      </c>
      <c r="B220" s="4" t="s">
        <v>639</v>
      </c>
      <c r="C220" s="25">
        <v>2023</v>
      </c>
    </row>
    <row r="221" spans="1:3" x14ac:dyDescent="0.25">
      <c r="A221" s="4" t="s">
        <v>148</v>
      </c>
      <c r="B221" s="4" t="s">
        <v>639</v>
      </c>
      <c r="C221" s="25">
        <v>2023</v>
      </c>
    </row>
    <row r="222" spans="1:3" x14ac:dyDescent="0.25">
      <c r="A222" s="4" t="s">
        <v>234</v>
      </c>
      <c r="B222" s="4" t="s">
        <v>639</v>
      </c>
      <c r="C222" s="25">
        <v>2023</v>
      </c>
    </row>
    <row r="223" spans="1:3" x14ac:dyDescent="0.25">
      <c r="A223" s="4" t="s">
        <v>119</v>
      </c>
      <c r="B223" s="4" t="s">
        <v>639</v>
      </c>
      <c r="C223" s="25">
        <v>2023</v>
      </c>
    </row>
    <row r="224" spans="1:3" x14ac:dyDescent="0.25">
      <c r="A224" s="4" t="s">
        <v>308</v>
      </c>
      <c r="B224" s="4" t="s">
        <v>639</v>
      </c>
      <c r="C224" s="25">
        <v>2023</v>
      </c>
    </row>
    <row r="225" spans="1:3" x14ac:dyDescent="0.25">
      <c r="A225" s="4" t="s">
        <v>102</v>
      </c>
      <c r="B225" s="4" t="s">
        <v>639</v>
      </c>
      <c r="C225" s="25">
        <v>2023</v>
      </c>
    </row>
    <row r="226" spans="1:3" x14ac:dyDescent="0.25">
      <c r="A226" s="4" t="s">
        <v>96</v>
      </c>
      <c r="B226" s="4" t="s">
        <v>639</v>
      </c>
      <c r="C226" s="25">
        <v>2023</v>
      </c>
    </row>
    <row r="227" spans="1:3" x14ac:dyDescent="0.25">
      <c r="A227" s="4" t="s">
        <v>69</v>
      </c>
      <c r="B227" s="4" t="s">
        <v>639</v>
      </c>
      <c r="C227" s="25">
        <v>2023</v>
      </c>
    </row>
    <row r="228" spans="1:3" x14ac:dyDescent="0.25">
      <c r="A228" s="4" t="s">
        <v>57</v>
      </c>
      <c r="B228" s="4" t="s">
        <v>639</v>
      </c>
      <c r="C228" s="25">
        <v>2023</v>
      </c>
    </row>
    <row r="229" spans="1:3" x14ac:dyDescent="0.25">
      <c r="A229" s="4" t="s">
        <v>317</v>
      </c>
      <c r="B229" s="4" t="s">
        <v>639</v>
      </c>
      <c r="C229" s="25">
        <v>2023</v>
      </c>
    </row>
    <row r="230" spans="1:3" x14ac:dyDescent="0.25">
      <c r="A230" s="4" t="s">
        <v>89</v>
      </c>
      <c r="B230" s="4" t="s">
        <v>639</v>
      </c>
      <c r="C230" s="25">
        <v>2023</v>
      </c>
    </row>
    <row r="231" spans="1:3" x14ac:dyDescent="0.25">
      <c r="A231" s="4" t="s">
        <v>132</v>
      </c>
      <c r="B231" s="4" t="s">
        <v>639</v>
      </c>
      <c r="C231" s="25">
        <v>2023</v>
      </c>
    </row>
    <row r="232" spans="1:3" x14ac:dyDescent="0.25">
      <c r="A232" s="4" t="s">
        <v>245</v>
      </c>
      <c r="B232" s="4" t="s">
        <v>639</v>
      </c>
      <c r="C232" s="25">
        <v>2023</v>
      </c>
    </row>
    <row r="233" spans="1:3" x14ac:dyDescent="0.25">
      <c r="A233" s="4" t="s">
        <v>78</v>
      </c>
      <c r="B233" s="4" t="s">
        <v>639</v>
      </c>
      <c r="C233" s="25">
        <v>2023</v>
      </c>
    </row>
    <row r="234" spans="1:3" x14ac:dyDescent="0.25">
      <c r="A234" s="4" t="s">
        <v>111</v>
      </c>
      <c r="B234" s="4" t="s">
        <v>639</v>
      </c>
      <c r="C234" s="25">
        <v>2023</v>
      </c>
    </row>
    <row r="235" spans="1:3" x14ac:dyDescent="0.25">
      <c r="A235" s="4" t="s">
        <v>115</v>
      </c>
      <c r="B235" s="4" t="s">
        <v>639</v>
      </c>
      <c r="C235" s="25">
        <v>2023</v>
      </c>
    </row>
    <row r="236" spans="1:3" x14ac:dyDescent="0.25">
      <c r="A236" s="4" t="s">
        <v>51</v>
      </c>
      <c r="B236" s="4" t="s">
        <v>639</v>
      </c>
      <c r="C236" s="25">
        <v>2023</v>
      </c>
    </row>
    <row r="237" spans="1:3" x14ac:dyDescent="0.25">
      <c r="A237" s="4" t="s">
        <v>36</v>
      </c>
      <c r="B237" s="4" t="s">
        <v>639</v>
      </c>
      <c r="C237" s="25">
        <v>2023</v>
      </c>
    </row>
    <row r="238" spans="1:3" x14ac:dyDescent="0.25">
      <c r="A238" s="4" t="s">
        <v>82</v>
      </c>
      <c r="B238" s="4" t="s">
        <v>639</v>
      </c>
      <c r="C238" s="25">
        <v>2023</v>
      </c>
    </row>
    <row r="239" spans="1:3" x14ac:dyDescent="0.25">
      <c r="A239" s="4" t="s">
        <v>150</v>
      </c>
      <c r="B239" s="4" t="s">
        <v>639</v>
      </c>
      <c r="C239" s="25">
        <v>2023</v>
      </c>
    </row>
    <row r="240" spans="1:3" x14ac:dyDescent="0.25">
      <c r="A240" s="4" t="s">
        <v>306</v>
      </c>
      <c r="B240" s="4" t="s">
        <v>639</v>
      </c>
      <c r="C240" s="25">
        <v>2023</v>
      </c>
    </row>
    <row r="241" spans="1:3" x14ac:dyDescent="0.25">
      <c r="A241" s="4" t="s">
        <v>186</v>
      </c>
      <c r="B241" s="4" t="s">
        <v>639</v>
      </c>
      <c r="C241" s="25">
        <v>2023</v>
      </c>
    </row>
    <row r="242" spans="1:3" x14ac:dyDescent="0.25">
      <c r="A242" s="4" t="s">
        <v>143</v>
      </c>
      <c r="B242" s="4" t="s">
        <v>639</v>
      </c>
      <c r="C242" s="25">
        <v>2023</v>
      </c>
    </row>
    <row r="243" spans="1:3" x14ac:dyDescent="0.25">
      <c r="A243" s="4" t="s">
        <v>103</v>
      </c>
      <c r="B243" s="4" t="s">
        <v>639</v>
      </c>
      <c r="C243" s="25">
        <v>2023</v>
      </c>
    </row>
    <row r="244" spans="1:3" x14ac:dyDescent="0.25">
      <c r="A244" s="4" t="s">
        <v>318</v>
      </c>
      <c r="B244" s="4" t="s">
        <v>639</v>
      </c>
      <c r="C244" s="25">
        <v>2023</v>
      </c>
    </row>
    <row r="245" spans="1:3" x14ac:dyDescent="0.25">
      <c r="A245" s="4" t="s">
        <v>83</v>
      </c>
      <c r="B245" s="4" t="s">
        <v>639</v>
      </c>
      <c r="C245" s="25">
        <v>2023</v>
      </c>
    </row>
    <row r="246" spans="1:3" x14ac:dyDescent="0.25">
      <c r="A246" s="4" t="s">
        <v>75</v>
      </c>
      <c r="B246" s="4" t="s">
        <v>639</v>
      </c>
      <c r="C246" s="25">
        <v>2023</v>
      </c>
    </row>
    <row r="247" spans="1:3" x14ac:dyDescent="0.25">
      <c r="A247" s="4" t="s">
        <v>40</v>
      </c>
      <c r="B247" s="4" t="s">
        <v>639</v>
      </c>
      <c r="C247" s="25">
        <v>2023</v>
      </c>
    </row>
    <row r="248" spans="1:3" x14ac:dyDescent="0.25">
      <c r="A248" s="4" t="s">
        <v>93</v>
      </c>
      <c r="B248" s="4" t="s">
        <v>639</v>
      </c>
      <c r="C248" s="25">
        <v>2023</v>
      </c>
    </row>
    <row r="249" spans="1:3" x14ac:dyDescent="0.25">
      <c r="A249" s="4" t="s">
        <v>116</v>
      </c>
      <c r="B249" s="4" t="s">
        <v>639</v>
      </c>
      <c r="C249" s="25">
        <v>2023</v>
      </c>
    </row>
    <row r="250" spans="1:3" x14ac:dyDescent="0.25">
      <c r="A250" s="4" t="s">
        <v>92</v>
      </c>
      <c r="B250" s="4" t="s">
        <v>639</v>
      </c>
      <c r="C250" s="25">
        <v>2023</v>
      </c>
    </row>
    <row r="251" spans="1:3" x14ac:dyDescent="0.25">
      <c r="A251" s="4" t="s">
        <v>49</v>
      </c>
      <c r="B251" s="4" t="s">
        <v>639</v>
      </c>
      <c r="C251" s="25">
        <v>2023</v>
      </c>
    </row>
    <row r="252" spans="1:3" x14ac:dyDescent="0.25">
      <c r="A252" s="4" t="s">
        <v>79</v>
      </c>
      <c r="B252" s="4" t="s">
        <v>639</v>
      </c>
      <c r="C252" s="25">
        <v>2023</v>
      </c>
    </row>
    <row r="253" spans="1:3" x14ac:dyDescent="0.25">
      <c r="A253" s="4" t="s">
        <v>259</v>
      </c>
      <c r="B253" s="4" t="s">
        <v>639</v>
      </c>
      <c r="C253" s="25">
        <v>2023</v>
      </c>
    </row>
    <row r="254" spans="1:3" x14ac:dyDescent="0.25">
      <c r="A254" s="4" t="s">
        <v>106</v>
      </c>
      <c r="B254" s="4" t="s">
        <v>639</v>
      </c>
      <c r="C254" s="25">
        <v>2023</v>
      </c>
    </row>
    <row r="255" spans="1:3" x14ac:dyDescent="0.25">
      <c r="A255" s="4" t="s">
        <v>94</v>
      </c>
      <c r="B255" s="4" t="s">
        <v>639</v>
      </c>
      <c r="C255" s="25">
        <v>2023</v>
      </c>
    </row>
    <row r="256" spans="1:3" x14ac:dyDescent="0.25">
      <c r="A256" s="4" t="s">
        <v>187</v>
      </c>
      <c r="B256" s="4" t="s">
        <v>639</v>
      </c>
      <c r="C256" s="25">
        <v>2023</v>
      </c>
    </row>
    <row r="257" spans="1:3" x14ac:dyDescent="0.25">
      <c r="A257" s="4" t="s">
        <v>48</v>
      </c>
      <c r="B257" s="4" t="s">
        <v>639</v>
      </c>
      <c r="C257" s="25">
        <v>2023</v>
      </c>
    </row>
    <row r="258" spans="1:3" x14ac:dyDescent="0.25">
      <c r="A258" s="4" t="s">
        <v>198</v>
      </c>
      <c r="B258" s="4" t="s">
        <v>639</v>
      </c>
      <c r="C258" s="25">
        <v>2023</v>
      </c>
    </row>
    <row r="259" spans="1:3" x14ac:dyDescent="0.25">
      <c r="A259" s="4" t="s">
        <v>167</v>
      </c>
      <c r="B259" s="4" t="s">
        <v>639</v>
      </c>
      <c r="C259" s="25">
        <v>2023</v>
      </c>
    </row>
    <row r="260" spans="1:3" x14ac:dyDescent="0.25">
      <c r="A260" s="4" t="s">
        <v>229</v>
      </c>
      <c r="B260" s="4" t="s">
        <v>639</v>
      </c>
      <c r="C260" s="25">
        <v>2023</v>
      </c>
    </row>
    <row r="261" spans="1:3" x14ac:dyDescent="0.25">
      <c r="A261" s="4" t="s">
        <v>178</v>
      </c>
      <c r="B261" s="4" t="s">
        <v>639</v>
      </c>
      <c r="C261" s="25">
        <v>2023</v>
      </c>
    </row>
    <row r="262" spans="1:3" x14ac:dyDescent="0.25">
      <c r="A262" s="4" t="s">
        <v>108</v>
      </c>
      <c r="B262" s="4" t="s">
        <v>639</v>
      </c>
      <c r="C262" s="25">
        <v>2023</v>
      </c>
    </row>
    <row r="263" spans="1:3" x14ac:dyDescent="0.25">
      <c r="A263" s="4" t="s">
        <v>101</v>
      </c>
      <c r="B263" s="4" t="s">
        <v>639</v>
      </c>
      <c r="C263" s="25">
        <v>2023</v>
      </c>
    </row>
    <row r="264" spans="1:3" x14ac:dyDescent="0.25">
      <c r="A264" s="4" t="s">
        <v>99</v>
      </c>
      <c r="B264" s="4" t="s">
        <v>639</v>
      </c>
      <c r="C264" s="25">
        <v>2023</v>
      </c>
    </row>
    <row r="265" spans="1:3" x14ac:dyDescent="0.25">
      <c r="A265" s="4" t="s">
        <v>304</v>
      </c>
      <c r="B265" s="4" t="s">
        <v>639</v>
      </c>
      <c r="C265" s="25">
        <v>2023</v>
      </c>
    </row>
    <row r="266" spans="1:3" x14ac:dyDescent="0.25">
      <c r="A266" s="4" t="s">
        <v>314</v>
      </c>
      <c r="B266" s="4" t="s">
        <v>639</v>
      </c>
      <c r="C266" s="25">
        <v>2023</v>
      </c>
    </row>
    <row r="267" spans="1:3" x14ac:dyDescent="0.25">
      <c r="A267" s="4" t="s">
        <v>127</v>
      </c>
      <c r="B267" s="4" t="s">
        <v>639</v>
      </c>
      <c r="C267" s="25">
        <v>2023</v>
      </c>
    </row>
    <row r="268" spans="1:3" x14ac:dyDescent="0.25">
      <c r="A268" s="4" t="s">
        <v>65</v>
      </c>
      <c r="B268" s="4" t="s">
        <v>639</v>
      </c>
      <c r="C268" s="25">
        <v>2023</v>
      </c>
    </row>
    <row r="269" spans="1:3" x14ac:dyDescent="0.25">
      <c r="A269" s="4" t="s">
        <v>250</v>
      </c>
      <c r="B269" s="4" t="s">
        <v>639</v>
      </c>
      <c r="C269" s="25">
        <v>2023</v>
      </c>
    </row>
    <row r="270" spans="1:3" x14ac:dyDescent="0.25">
      <c r="A270" s="4" t="s">
        <v>184</v>
      </c>
      <c r="B270" s="4" t="s">
        <v>639</v>
      </c>
      <c r="C270" s="25">
        <v>2023</v>
      </c>
    </row>
    <row r="271" spans="1:3" x14ac:dyDescent="0.25">
      <c r="A271" s="4" t="s">
        <v>134</v>
      </c>
      <c r="B271" s="4" t="s">
        <v>639</v>
      </c>
      <c r="C271" s="25">
        <v>2023</v>
      </c>
    </row>
    <row r="272" spans="1:3" x14ac:dyDescent="0.25">
      <c r="A272" s="4" t="s">
        <v>59</v>
      </c>
      <c r="B272" s="4" t="s">
        <v>639</v>
      </c>
      <c r="C272" s="25">
        <v>2023</v>
      </c>
    </row>
    <row r="273" spans="1:3" x14ac:dyDescent="0.25">
      <c r="A273" s="4" t="s">
        <v>21</v>
      </c>
      <c r="B273" s="4" t="s">
        <v>639</v>
      </c>
      <c r="C273" s="25">
        <v>2023</v>
      </c>
    </row>
    <row r="274" spans="1:3" x14ac:dyDescent="0.25">
      <c r="A274" s="4" t="s">
        <v>86</v>
      </c>
      <c r="B274" s="4" t="s">
        <v>639</v>
      </c>
      <c r="C274" s="25">
        <v>2023</v>
      </c>
    </row>
    <row r="275" spans="1:3" x14ac:dyDescent="0.25">
      <c r="A275" s="4" t="s">
        <v>204</v>
      </c>
      <c r="B275" s="4" t="s">
        <v>639</v>
      </c>
      <c r="C275" s="25">
        <v>2023</v>
      </c>
    </row>
    <row r="276" spans="1:3" x14ac:dyDescent="0.25">
      <c r="A276" s="4" t="s">
        <v>201</v>
      </c>
      <c r="B276" s="4" t="s">
        <v>639</v>
      </c>
      <c r="C276" s="25">
        <v>2023</v>
      </c>
    </row>
    <row r="277" spans="1:3" x14ac:dyDescent="0.25">
      <c r="A277" s="4" t="s">
        <v>211</v>
      </c>
      <c r="B277" s="4" t="s">
        <v>639</v>
      </c>
      <c r="C277" s="25">
        <v>2023</v>
      </c>
    </row>
    <row r="278" spans="1:3" x14ac:dyDescent="0.25">
      <c r="A278" s="4" t="s">
        <v>182</v>
      </c>
      <c r="B278" s="4" t="s">
        <v>639</v>
      </c>
      <c r="C278" s="25">
        <v>2023</v>
      </c>
    </row>
    <row r="279" spans="1:3" x14ac:dyDescent="0.25">
      <c r="A279" s="4" t="s">
        <v>163</v>
      </c>
      <c r="B279" s="4" t="s">
        <v>639</v>
      </c>
      <c r="C279" s="25">
        <v>2023</v>
      </c>
    </row>
    <row r="280" spans="1:3" x14ac:dyDescent="0.25">
      <c r="A280" s="4" t="s">
        <v>56</v>
      </c>
      <c r="B280" s="4" t="s">
        <v>639</v>
      </c>
      <c r="C280" s="25">
        <v>2023</v>
      </c>
    </row>
    <row r="281" spans="1:3" x14ac:dyDescent="0.25">
      <c r="A281" s="4" t="s">
        <v>41</v>
      </c>
      <c r="B281" s="4" t="s">
        <v>639</v>
      </c>
      <c r="C281" s="25">
        <v>2023</v>
      </c>
    </row>
    <row r="282" spans="1:3" x14ac:dyDescent="0.25">
      <c r="A282" s="4" t="s">
        <v>27</v>
      </c>
      <c r="B282" s="4" t="s">
        <v>639</v>
      </c>
      <c r="C282" s="25">
        <v>2023</v>
      </c>
    </row>
    <row r="283" spans="1:3" x14ac:dyDescent="0.25">
      <c r="A283" s="4" t="s">
        <v>110</v>
      </c>
      <c r="B283" s="4" t="s">
        <v>639</v>
      </c>
      <c r="C283" s="25">
        <v>2023</v>
      </c>
    </row>
    <row r="284" spans="1:3" x14ac:dyDescent="0.25">
      <c r="A284" s="4" t="s">
        <v>18</v>
      </c>
      <c r="B284" s="4" t="s">
        <v>639</v>
      </c>
      <c r="C284" s="25">
        <v>2023</v>
      </c>
    </row>
    <row r="285" spans="1:3" x14ac:dyDescent="0.25">
      <c r="A285" s="4" t="s">
        <v>76</v>
      </c>
      <c r="B285" s="4" t="s">
        <v>639</v>
      </c>
      <c r="C285" s="25">
        <v>2023</v>
      </c>
    </row>
    <row r="286" spans="1:3" x14ac:dyDescent="0.25">
      <c r="A286" s="4" t="s">
        <v>85</v>
      </c>
      <c r="B286" s="4" t="s">
        <v>639</v>
      </c>
      <c r="C286" s="25">
        <v>2023</v>
      </c>
    </row>
    <row r="287" spans="1:3" x14ac:dyDescent="0.25">
      <c r="A287" s="4" t="s">
        <v>160</v>
      </c>
      <c r="B287" s="4" t="s">
        <v>639</v>
      </c>
      <c r="C287" s="25">
        <v>2023</v>
      </c>
    </row>
    <row r="288" spans="1:3" x14ac:dyDescent="0.25">
      <c r="A288" s="4" t="s">
        <v>219</v>
      </c>
      <c r="B288" s="4" t="s">
        <v>639</v>
      </c>
      <c r="C288" s="25">
        <v>2023</v>
      </c>
    </row>
    <row r="289" spans="1:3" x14ac:dyDescent="0.25">
      <c r="A289" s="4" t="s">
        <v>12</v>
      </c>
      <c r="B289" s="4" t="s">
        <v>639</v>
      </c>
      <c r="C289" s="25">
        <v>2023</v>
      </c>
    </row>
    <row r="290" spans="1:3" x14ac:dyDescent="0.25">
      <c r="A290" s="4" t="s">
        <v>95</v>
      </c>
      <c r="B290" s="4" t="s">
        <v>639</v>
      </c>
      <c r="C290" s="25">
        <v>2023</v>
      </c>
    </row>
    <row r="291" spans="1:3" x14ac:dyDescent="0.25">
      <c r="A291" s="4" t="s">
        <v>235</v>
      </c>
      <c r="B291" s="4" t="s">
        <v>639</v>
      </c>
      <c r="C291" s="25">
        <v>2023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CCCD2BB883AD47BE228B37DAF13378" ma:contentTypeVersion="18" ma:contentTypeDescription="Skapa ett nytt dokument." ma:contentTypeScope="" ma:versionID="5f2ba95a641664225b72bc0885779367">
  <xsd:schema xmlns:xsd="http://www.w3.org/2001/XMLSchema" xmlns:xs="http://www.w3.org/2001/XMLSchema" xmlns:p="http://schemas.microsoft.com/office/2006/metadata/properties" xmlns:ns2="11c2c8da-e8f3-4c5f-b749-15f521f250a4" xmlns:ns3="df9b3c48-0366-4997-8c47-c5ee0140a1b1" targetNamespace="http://schemas.microsoft.com/office/2006/metadata/properties" ma:root="true" ma:fieldsID="78f05010a113596fdec963a5e064079f" ns2:_="" ns3:_="">
    <xsd:import namespace="11c2c8da-e8f3-4c5f-b749-15f521f250a4"/>
    <xsd:import namespace="df9b3c48-0366-4997-8c47-c5ee0140a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2c8da-e8f3-4c5f-b749-15f521f25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24c0cb45-40eb-44a1-b008-7ca70d8b9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b3c48-0366-4997-8c47-c5ee0140a1b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ff3ba3-f9f5-46fe-9f0d-7ad5d53c3850}" ma:internalName="TaxCatchAll" ma:showField="CatchAllData" ma:web="df9b3c48-0366-4997-8c47-c5ee0140a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06694-93BC-4683-9BFA-CFF9A8EF29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2c8da-e8f3-4c5f-b749-15f521f250a4"/>
    <ds:schemaRef ds:uri="df9b3c48-0366-4997-8c47-c5ee0140a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B4E97-9537-484E-B40D-9CBBE7B8DE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Index</vt:lpstr>
      <vt:lpstr>Naturskador på villor</vt:lpstr>
      <vt:lpstr>Klimatanpassning</vt:lpstr>
      <vt:lpstr>Gröna avdrag</vt:lpstr>
      <vt:lpstr>Samhällsplanering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Rebecka Kvart</dc:creator>
  <cp:lastModifiedBy>Sebastian Stjern</cp:lastModifiedBy>
  <dcterms:created xsi:type="dcterms:W3CDTF">2015-06-05T18:19:34Z</dcterms:created>
  <dcterms:modified xsi:type="dcterms:W3CDTF">2024-10-11T09:35:49Z</dcterms:modified>
</cp:coreProperties>
</file>