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/>
  <mc:AlternateContent xmlns:mc="http://schemas.openxmlformats.org/markup-compatibility/2006">
    <mc:Choice Requires="x15">
      <x15ac:absPath xmlns:x15ac="http://schemas.microsoft.com/office/spreadsheetml/2010/11/ac" url="/Users/ljof/Documents/Beräkningar/Bolånetak/"/>
    </mc:Choice>
  </mc:AlternateContent>
  <xr:revisionPtr revIDLastSave="0" documentId="13_ncr:1_{F09B0C56-D7E8-C842-9899-DBB611DDA767}" xr6:coauthVersionLast="47" xr6:coauthVersionMax="47" xr10:uidLastSave="{00000000-0000-0000-0000-000000000000}"/>
  <bookViews>
    <workbookView xWindow="0" yWindow="500" windowWidth="28800" windowHeight="15800" xr2:uid="{051D73BD-A00F-164E-A099-BBE96AB48985}"/>
  </bookViews>
  <sheets>
    <sheet name="Förenklad tabell" sheetId="5" r:id="rId1"/>
    <sheet name="Priseffekt" sheetId="7" r:id="rId2"/>
    <sheet name="Tabell till PRM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5" l="1"/>
  <c r="I26" i="5"/>
  <c r="E26" i="5"/>
  <c r="F7" i="7"/>
  <c r="F8" i="7"/>
  <c r="F9" i="7"/>
  <c r="F10" i="7"/>
  <c r="F11" i="7"/>
  <c r="F12" i="7"/>
  <c r="F13" i="7"/>
  <c r="F14" i="7"/>
  <c r="G14" i="7" s="1"/>
  <c r="F15" i="7"/>
  <c r="F16" i="7"/>
  <c r="F17" i="7"/>
  <c r="F18" i="7"/>
  <c r="G18" i="7" s="1"/>
  <c r="F19" i="7"/>
  <c r="G19" i="7" s="1"/>
  <c r="F20" i="7"/>
  <c r="G20" i="7" s="1"/>
  <c r="F21" i="7"/>
  <c r="G21" i="7" s="1"/>
  <c r="F22" i="7"/>
  <c r="G22" i="7" s="1"/>
  <c r="F23" i="7"/>
  <c r="F24" i="7"/>
  <c r="F25" i="7"/>
  <c r="F26" i="7"/>
  <c r="F6" i="7"/>
  <c r="G10" i="7"/>
  <c r="G11" i="7"/>
  <c r="G12" i="7"/>
  <c r="G16" i="7"/>
  <c r="G26" i="7"/>
  <c r="G8" i="7"/>
  <c r="G13" i="7"/>
  <c r="H13" i="7" s="1"/>
  <c r="G24" i="7"/>
  <c r="G6" i="7"/>
  <c r="H6" i="7" s="1"/>
  <c r="C26" i="6"/>
  <c r="G15" i="7"/>
  <c r="G17" i="7"/>
  <c r="G23" i="7"/>
  <c r="G25" i="7"/>
  <c r="G7" i="7"/>
  <c r="G9" i="7"/>
  <c r="C27" i="7"/>
  <c r="E26" i="7"/>
  <c r="D26" i="7"/>
  <c r="E25" i="7"/>
  <c r="D25" i="7"/>
  <c r="E24" i="7"/>
  <c r="D24" i="7"/>
  <c r="E23" i="7"/>
  <c r="D23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E11" i="7"/>
  <c r="D11" i="7"/>
  <c r="E10" i="7"/>
  <c r="D10" i="7"/>
  <c r="E9" i="7"/>
  <c r="D9" i="7"/>
  <c r="E8" i="7"/>
  <c r="D8" i="7"/>
  <c r="E7" i="7"/>
  <c r="D7" i="7"/>
  <c r="E6" i="7"/>
  <c r="D6" i="7"/>
  <c r="C26" i="5"/>
  <c r="L26" i="5"/>
  <c r="M26" i="5"/>
  <c r="N26" i="5"/>
  <c r="O26" i="5"/>
  <c r="G26" i="5"/>
  <c r="H26" i="5"/>
  <c r="J26" i="5"/>
  <c r="K26" i="5"/>
  <c r="D26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5" i="5"/>
  <c r="H7" i="7" l="1"/>
  <c r="E27" i="7"/>
  <c r="D27" i="7"/>
  <c r="H8" i="7" l="1"/>
  <c r="H9" i="7"/>
  <c r="H10" i="7" l="1"/>
  <c r="H11" i="7" l="1"/>
  <c r="H12" i="7" l="1"/>
  <c r="H14" i="7" l="1"/>
  <c r="H15" i="7" l="1"/>
  <c r="H16" i="7" l="1"/>
  <c r="H17" i="7" l="1"/>
  <c r="H18" i="7" l="1"/>
  <c r="H19" i="7" l="1"/>
  <c r="H20" i="7" l="1"/>
  <c r="H21" i="7" l="1"/>
  <c r="H22" i="7" l="1"/>
  <c r="H23" i="7" l="1"/>
  <c r="H24" i="7" l="1"/>
  <c r="H25" i="7" l="1"/>
  <c r="F27" i="7" l="1"/>
  <c r="H26" i="7" l="1"/>
  <c r="H27" i="7" s="1"/>
  <c r="G27" i="7"/>
</calcChain>
</file>

<file path=xl/sharedStrings.xml><?xml version="1.0" encoding="utf-8"?>
<sst xmlns="http://schemas.openxmlformats.org/spreadsheetml/2006/main" count="102" uniqueCount="41">
  <si>
    <t>Borlänge</t>
  </si>
  <si>
    <t>Eskilstuna</t>
  </si>
  <si>
    <t>Göteborg</t>
  </si>
  <si>
    <t>Gävle</t>
  </si>
  <si>
    <t>Halmstad</t>
  </si>
  <si>
    <t>Jönköping</t>
  </si>
  <si>
    <t>Kalmar</t>
  </si>
  <si>
    <t>Karlskrona</t>
  </si>
  <si>
    <t>Karlstad</t>
  </si>
  <si>
    <t>Linköping</t>
  </si>
  <si>
    <t>Luleå</t>
  </si>
  <si>
    <t>Malmö</t>
  </si>
  <si>
    <t>Stockholm</t>
  </si>
  <si>
    <t>Sundsvall</t>
  </si>
  <si>
    <t>Umeå</t>
  </si>
  <si>
    <t>Uppsala</t>
  </si>
  <si>
    <t>Västerås</t>
  </si>
  <si>
    <t>Växjö</t>
  </si>
  <si>
    <t>Örebro</t>
  </si>
  <si>
    <t>Östersund</t>
  </si>
  <si>
    <t>Kommun</t>
  </si>
  <si>
    <t>Gotland</t>
  </si>
  <si>
    <t>Kontantinsats</t>
  </si>
  <si>
    <t>2025</t>
  </si>
  <si>
    <t>Medelslutpris</t>
  </si>
  <si>
    <t>Skillnad i spartid</t>
  </si>
  <si>
    <t>Nytt bolånetak, 90 %</t>
  </si>
  <si>
    <t>Befintligt bolånetak, 85 %</t>
  </si>
  <si>
    <t>Spartid (månader)</t>
  </si>
  <si>
    <t>Procentuellt</t>
  </si>
  <si>
    <t xml:space="preserve"> (månader)</t>
  </si>
  <si>
    <t>Minskat behov av kontantinsats</t>
  </si>
  <si>
    <t>Minskad spartid (månader)</t>
  </si>
  <si>
    <t>Köpa idag</t>
  </si>
  <si>
    <t>Börja spara idag</t>
  </si>
  <si>
    <t>Genomsnitt</t>
  </si>
  <si>
    <t>Skilnad i kontantinsats</t>
  </si>
  <si>
    <t>Prisuppgång 10 %</t>
  </si>
  <si>
    <t>Medelpris</t>
  </si>
  <si>
    <t>Pris vid köpetillfället</t>
  </si>
  <si>
    <t>Medelslutpris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</si>
</sst>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09D"/>
        <bgColor indexed="64"/>
      </patternFill>
    </fill>
    <fill>
      <patternFill patternType="solid">
        <fgColor rgb="FFA7D2F4"/>
        <bgColor indexed="64"/>
      </patternFill>
    </fill>
    <fill>
      <patternFill patternType="solid">
        <fgColor rgb="FFFFF5CE"/>
        <bgColor indexed="64"/>
      </patternFill>
    </fill>
    <fill>
      <patternFill patternType="solid">
        <fgColor rgb="FFFFED9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BB1D1"/>
        <bgColor indexed="64"/>
      </patternFill>
    </fill>
    <fill>
      <patternFill patternType="solid">
        <fgColor rgb="FFCD9D8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3" fontId="0" fillId="0" borderId="0" xfId="0" applyNumberFormat="1"/>
    <xf numFmtId="2" fontId="0" fillId="0" borderId="0" xfId="0" applyNumberFormat="1"/>
    <xf numFmtId="3" fontId="0" fillId="2" borderId="0" xfId="0" applyNumberFormat="1" applyFill="1"/>
    <xf numFmtId="3" fontId="0" fillId="3" borderId="0" xfId="0" applyNumberFormat="1" applyFill="1"/>
    <xf numFmtId="3" fontId="0" fillId="4" borderId="0" xfId="0" applyNumberFormat="1" applyFill="1"/>
    <xf numFmtId="0" fontId="0" fillId="4" borderId="0" xfId="0" applyFill="1"/>
    <xf numFmtId="0" fontId="0" fillId="5" borderId="0" xfId="0" applyFill="1"/>
    <xf numFmtId="9" fontId="0" fillId="5" borderId="0" xfId="1" applyFont="1" applyFill="1"/>
    <xf numFmtId="0" fontId="0" fillId="0" borderId="0" xfId="0" applyAlignment="1">
      <alignment horizontal="right"/>
    </xf>
    <xf numFmtId="49" fontId="2" fillId="0" borderId="0" xfId="0" applyNumberFormat="1" applyFont="1"/>
    <xf numFmtId="0" fontId="0" fillId="7" borderId="0" xfId="0" applyFill="1"/>
    <xf numFmtId="3" fontId="0" fillId="7" borderId="0" xfId="0" applyNumberFormat="1" applyFill="1"/>
    <xf numFmtId="0" fontId="0" fillId="8" borderId="0" xfId="0" applyFill="1"/>
    <xf numFmtId="3" fontId="0" fillId="8" borderId="0" xfId="0" applyNumberFormat="1" applyFill="1"/>
    <xf numFmtId="0" fontId="2" fillId="5" borderId="0" xfId="0" applyFont="1" applyFill="1"/>
    <xf numFmtId="0" fontId="2" fillId="8" borderId="0" xfId="0" applyFont="1" applyFill="1" applyAlignment="1">
      <alignment horizontal="right"/>
    </xf>
    <xf numFmtId="0" fontId="2" fillId="7" borderId="0" xfId="0" applyFont="1" applyFill="1" applyAlignment="1">
      <alignment horizontal="right"/>
    </xf>
    <xf numFmtId="0" fontId="2" fillId="5" borderId="0" xfId="0" applyFont="1" applyFill="1" applyAlignment="1">
      <alignment horizontal="right"/>
    </xf>
    <xf numFmtId="0" fontId="0" fillId="6" borderId="0" xfId="0" applyFill="1"/>
    <xf numFmtId="0" fontId="2" fillId="6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49" fontId="2" fillId="0" borderId="0" xfId="0" applyNumberFormat="1" applyFont="1" applyAlignment="1">
      <alignment horizontal="right"/>
    </xf>
    <xf numFmtId="0" fontId="2" fillId="6" borderId="0" xfId="0" quotePrefix="1" applyFont="1" applyFill="1" applyAlignment="1">
      <alignment horizontal="center"/>
    </xf>
    <xf numFmtId="0" fontId="2" fillId="2" borderId="0" xfId="0" quotePrefix="1" applyFont="1" applyFill="1" applyAlignment="1">
      <alignment horizontal="right"/>
    </xf>
    <xf numFmtId="9" fontId="2" fillId="8" borderId="0" xfId="1" applyFont="1" applyFill="1" applyBorder="1" applyAlignment="1">
      <alignment horizontal="right"/>
    </xf>
    <xf numFmtId="9" fontId="2" fillId="3" borderId="0" xfId="1" applyFont="1" applyFill="1" applyBorder="1" applyAlignment="1">
      <alignment horizontal="right"/>
    </xf>
    <xf numFmtId="9" fontId="2" fillId="7" borderId="0" xfId="1" applyFont="1" applyFill="1" applyBorder="1" applyAlignment="1">
      <alignment horizontal="right"/>
    </xf>
    <xf numFmtId="2" fontId="2" fillId="4" borderId="0" xfId="1" applyNumberFormat="1" applyFont="1" applyFill="1" applyBorder="1" applyAlignment="1">
      <alignment horizontal="right"/>
    </xf>
    <xf numFmtId="0" fontId="2" fillId="4" borderId="0" xfId="0" applyFont="1" applyFill="1" applyAlignment="1">
      <alignment horizontal="right" wrapText="1"/>
    </xf>
    <xf numFmtId="3" fontId="0" fillId="6" borderId="0" xfId="0" applyNumberFormat="1" applyFill="1"/>
    <xf numFmtId="49" fontId="2" fillId="0" borderId="1" xfId="0" applyNumberFormat="1" applyFont="1" applyBorder="1"/>
    <xf numFmtId="3" fontId="0" fillId="0" borderId="1" xfId="0" applyNumberFormat="1" applyBorder="1"/>
    <xf numFmtId="9" fontId="0" fillId="0" borderId="1" xfId="1" applyFont="1" applyFill="1" applyBorder="1"/>
    <xf numFmtId="9" fontId="0" fillId="0" borderId="0" xfId="0" applyNumberFormat="1"/>
    <xf numFmtId="9" fontId="2" fillId="2" borderId="0" xfId="0" quotePrefix="1" applyNumberFormat="1" applyFont="1" applyFill="1" applyAlignment="1">
      <alignment horizontal="right"/>
    </xf>
    <xf numFmtId="9" fontId="0" fillId="3" borderId="0" xfId="0" applyNumberFormat="1" applyFill="1"/>
    <xf numFmtId="0" fontId="0" fillId="9" borderId="0" xfId="0" applyFill="1"/>
    <xf numFmtId="9" fontId="0" fillId="2" borderId="0" xfId="0" applyNumberFormat="1" applyFill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9" fontId="2" fillId="4" borderId="0" xfId="0" applyNumberFormat="1" applyFont="1" applyFill="1"/>
    <xf numFmtId="0" fontId="2" fillId="0" borderId="0" xfId="0" applyFont="1" applyAlignment="1">
      <alignment horizontal="center"/>
    </xf>
    <xf numFmtId="1" fontId="0" fillId="0" borderId="1" xfId="0" applyNumberFormat="1" applyBorder="1"/>
    <xf numFmtId="0" fontId="2" fillId="5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11" borderId="0" xfId="0" applyFont="1" applyFill="1" applyAlignment="1">
      <alignment horizontal="center"/>
    </xf>
    <xf numFmtId="0" fontId="2" fillId="10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2" fontId="2" fillId="4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9" fontId="2" fillId="4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wrapText="1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FFC09D"/>
      <color rgb="FFD9D9D9"/>
      <color rgb="FFFFCBA9"/>
      <color rgb="FFA7D2F4"/>
      <color rgb="FFFFF5CE"/>
      <color rgb="FFDEAA8D"/>
      <color rgb="FF576F83"/>
      <color rgb="FFCD9D83"/>
      <color rgb="FF8BB1D1"/>
      <color rgb="FFFFE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SBAB 2024 a">
      <a:dk1>
        <a:srgbClr val="101010"/>
      </a:dk1>
      <a:lt1>
        <a:sysClr val="window" lastClr="FFFFFF"/>
      </a:lt1>
      <a:dk2>
        <a:srgbClr val="F0F0F0"/>
      </a:dk2>
      <a:lt2>
        <a:srgbClr val="949494"/>
      </a:lt2>
      <a:accent1>
        <a:srgbClr val="FF620F"/>
      </a:accent1>
      <a:accent2>
        <a:srgbClr val="FFCF0E"/>
      </a:accent2>
      <a:accent3>
        <a:srgbClr val="238CE2"/>
      </a:accent3>
      <a:accent4>
        <a:srgbClr val="FF99AC"/>
      </a:accent4>
      <a:accent5>
        <a:srgbClr val="00A300"/>
      </a:accent5>
      <a:accent6>
        <a:srgbClr val="E81605"/>
      </a:accent6>
      <a:hlink>
        <a:srgbClr val="101010"/>
      </a:hlink>
      <a:folHlink>
        <a:srgbClr val="10101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CC72-805B-6E40-B306-AE6610AED42C}">
  <dimension ref="B2:O26"/>
  <sheetViews>
    <sheetView tabSelected="1" zoomScale="110" zoomScaleNormal="110" workbookViewId="0">
      <selection activeCell="F27" sqref="F27"/>
    </sheetView>
  </sheetViews>
  <sheetFormatPr baseColWidth="10" defaultRowHeight="16" x14ac:dyDescent="0.2"/>
  <cols>
    <col min="2" max="2" width="11" style="10" bestFit="1" customWidth="1"/>
    <col min="3" max="3" width="12.1640625" bestFit="1" customWidth="1"/>
    <col min="4" max="4" width="12.1640625" customWidth="1"/>
    <col min="5" max="5" width="15.83203125" bestFit="1" customWidth="1"/>
    <col min="6" max="6" width="18.33203125" bestFit="1" customWidth="1"/>
    <col min="7" max="7" width="12.83203125" bestFit="1" customWidth="1"/>
    <col min="8" max="8" width="13.33203125" customWidth="1"/>
    <col min="9" max="9" width="18.6640625" customWidth="1"/>
    <col min="10" max="10" width="18.33203125" bestFit="1" customWidth="1"/>
    <col min="11" max="11" width="12.83203125" bestFit="1" customWidth="1"/>
    <col min="12" max="12" width="15.1640625" style="2" customWidth="1"/>
    <col min="13" max="13" width="14.83203125" customWidth="1"/>
    <col min="14" max="14" width="14.33203125" bestFit="1" customWidth="1"/>
  </cols>
  <sheetData>
    <row r="2" spans="2:15" x14ac:dyDescent="0.2">
      <c r="C2" s="19"/>
      <c r="D2" s="47" t="s">
        <v>27</v>
      </c>
      <c r="E2" s="47"/>
      <c r="F2" s="47"/>
      <c r="G2" s="47"/>
      <c r="H2" s="48" t="s">
        <v>26</v>
      </c>
      <c r="I2" s="48"/>
      <c r="J2" s="48"/>
      <c r="K2" s="48"/>
      <c r="L2" s="50"/>
      <c r="M2" s="50"/>
      <c r="N2" s="15"/>
      <c r="O2" s="15"/>
    </row>
    <row r="3" spans="2:15" x14ac:dyDescent="0.2">
      <c r="B3" s="10" t="s">
        <v>20</v>
      </c>
      <c r="C3" s="20" t="s">
        <v>24</v>
      </c>
      <c r="D3" s="21" t="s">
        <v>33</v>
      </c>
      <c r="E3" s="46" t="s">
        <v>34</v>
      </c>
      <c r="F3" s="46"/>
      <c r="G3" s="46"/>
      <c r="H3" s="22" t="s">
        <v>33</v>
      </c>
      <c r="I3" s="49" t="s">
        <v>34</v>
      </c>
      <c r="J3" s="49"/>
      <c r="K3" s="49"/>
      <c r="L3" s="50" t="s">
        <v>31</v>
      </c>
      <c r="M3" s="50"/>
      <c r="N3" s="45" t="s">
        <v>25</v>
      </c>
      <c r="O3" s="45"/>
    </row>
    <row r="4" spans="2:15" s="9" customFormat="1" ht="17" x14ac:dyDescent="0.2">
      <c r="B4" s="23"/>
      <c r="C4" s="24" t="s">
        <v>23</v>
      </c>
      <c r="D4" s="25" t="s">
        <v>22</v>
      </c>
      <c r="E4" s="16" t="s">
        <v>28</v>
      </c>
      <c r="F4" s="16" t="s">
        <v>39</v>
      </c>
      <c r="G4" s="26" t="s">
        <v>22</v>
      </c>
      <c r="H4" s="27" t="s">
        <v>22</v>
      </c>
      <c r="I4" s="17" t="s">
        <v>28</v>
      </c>
      <c r="J4" s="17" t="s">
        <v>39</v>
      </c>
      <c r="K4" s="28" t="s">
        <v>22</v>
      </c>
      <c r="L4" s="29" t="s">
        <v>33</v>
      </c>
      <c r="M4" s="30" t="s">
        <v>34</v>
      </c>
      <c r="N4" s="18" t="s">
        <v>30</v>
      </c>
      <c r="O4" s="18" t="s">
        <v>29</v>
      </c>
    </row>
    <row r="5" spans="2:15" x14ac:dyDescent="0.2">
      <c r="B5" s="10" t="s">
        <v>0</v>
      </c>
      <c r="C5" s="31">
        <v>610900</v>
      </c>
      <c r="D5" s="3">
        <f>C5*0.15</f>
        <v>91635</v>
      </c>
      <c r="E5" s="13">
        <v>24</v>
      </c>
      <c r="F5" s="14">
        <v>660749.44000000006</v>
      </c>
      <c r="G5" s="14">
        <v>99112.416000000012</v>
      </c>
      <c r="H5" s="4">
        <f>C5*0.1</f>
        <v>61090</v>
      </c>
      <c r="I5" s="11">
        <v>16</v>
      </c>
      <c r="J5" s="12">
        <v>643696.6429854962</v>
      </c>
      <c r="K5" s="12">
        <v>64369.664298549615</v>
      </c>
      <c r="L5" s="5">
        <f>D5-H5</f>
        <v>30545</v>
      </c>
      <c r="M5" s="5">
        <v>34742.751701450397</v>
      </c>
      <c r="N5" s="7">
        <v>8</v>
      </c>
      <c r="O5" s="8">
        <v>0.33333333333333331</v>
      </c>
    </row>
    <row r="6" spans="2:15" x14ac:dyDescent="0.2">
      <c r="B6" s="10" t="s">
        <v>1</v>
      </c>
      <c r="C6" s="31">
        <v>684400</v>
      </c>
      <c r="D6" s="3">
        <f t="shared" ref="D6:D25" si="0">C6*0.15</f>
        <v>102660</v>
      </c>
      <c r="E6" s="13">
        <v>27</v>
      </c>
      <c r="F6" s="14">
        <v>747540.99503179092</v>
      </c>
      <c r="G6" s="14">
        <v>112131.14925476864</v>
      </c>
      <c r="H6" s="4">
        <f t="shared" ref="H6:H25" si="1">C6*0.1</f>
        <v>68440</v>
      </c>
      <c r="I6" s="11">
        <v>18</v>
      </c>
      <c r="J6" s="12">
        <v>725871.94266140368</v>
      </c>
      <c r="K6" s="12">
        <v>72587.194266140374</v>
      </c>
      <c r="L6" s="5">
        <f t="shared" ref="L6:L25" si="2">D6-H6</f>
        <v>34220</v>
      </c>
      <c r="M6" s="5">
        <v>39543.954988628262</v>
      </c>
      <c r="N6" s="7">
        <v>9</v>
      </c>
      <c r="O6" s="8">
        <v>0.33333333333333331</v>
      </c>
    </row>
    <row r="7" spans="2:15" x14ac:dyDescent="0.2">
      <c r="B7" s="10" t="s">
        <v>2</v>
      </c>
      <c r="C7" s="31">
        <v>2096900</v>
      </c>
      <c r="D7" s="3">
        <f t="shared" si="0"/>
        <v>314535</v>
      </c>
      <c r="E7" s="13">
        <v>91</v>
      </c>
      <c r="F7" s="14">
        <v>2823236.1700651045</v>
      </c>
      <c r="G7" s="14">
        <v>423485.42550976563</v>
      </c>
      <c r="H7" s="4">
        <f t="shared" si="1"/>
        <v>209690</v>
      </c>
      <c r="I7" s="11">
        <v>58</v>
      </c>
      <c r="J7" s="12">
        <v>2534577.2145188302</v>
      </c>
      <c r="K7" s="12">
        <v>253457.721451883</v>
      </c>
      <c r="L7" s="5">
        <f t="shared" si="2"/>
        <v>104845</v>
      </c>
      <c r="M7" s="5">
        <v>170027.70405788263</v>
      </c>
      <c r="N7" s="7">
        <v>33</v>
      </c>
      <c r="O7" s="8">
        <v>0.36263736263736263</v>
      </c>
    </row>
    <row r="8" spans="2:15" x14ac:dyDescent="0.2">
      <c r="B8" s="10" t="s">
        <v>3</v>
      </c>
      <c r="C8" s="31">
        <v>895100</v>
      </c>
      <c r="D8" s="3">
        <f t="shared" si="0"/>
        <v>134265</v>
      </c>
      <c r="E8" s="13">
        <v>36</v>
      </c>
      <c r="F8" s="14">
        <v>1006865.7664000001</v>
      </c>
      <c r="G8" s="14">
        <v>151029.86496000001</v>
      </c>
      <c r="H8" s="4">
        <f t="shared" si="1"/>
        <v>89510</v>
      </c>
      <c r="I8" s="11">
        <v>24</v>
      </c>
      <c r="J8" s="12">
        <v>968140.16000000015</v>
      </c>
      <c r="K8" s="12">
        <v>96814.016000000003</v>
      </c>
      <c r="L8" s="5">
        <f t="shared" si="2"/>
        <v>44755</v>
      </c>
      <c r="M8" s="5">
        <v>54215.848960000003</v>
      </c>
      <c r="N8" s="7">
        <v>12</v>
      </c>
      <c r="O8" s="8">
        <v>0.33333333333333331</v>
      </c>
    </row>
    <row r="9" spans="2:15" x14ac:dyDescent="0.2">
      <c r="B9" s="10" t="s">
        <v>4</v>
      </c>
      <c r="C9" s="31">
        <v>1306100</v>
      </c>
      <c r="D9" s="3">
        <f t="shared" si="0"/>
        <v>195915</v>
      </c>
      <c r="E9" s="13">
        <v>54</v>
      </c>
      <c r="F9" s="14">
        <v>1558211.6832349366</v>
      </c>
      <c r="G9" s="14">
        <v>233731.75248524049</v>
      </c>
      <c r="H9" s="4">
        <f t="shared" si="1"/>
        <v>130610</v>
      </c>
      <c r="I9" s="11">
        <v>35</v>
      </c>
      <c r="J9" s="12">
        <v>1464390.8358639451</v>
      </c>
      <c r="K9" s="12">
        <v>146439.0835863945</v>
      </c>
      <c r="L9" s="5">
        <f t="shared" si="2"/>
        <v>65305</v>
      </c>
      <c r="M9" s="5">
        <v>87292.668898845994</v>
      </c>
      <c r="N9" s="7">
        <v>19</v>
      </c>
      <c r="O9" s="8">
        <v>0.35185185185185186</v>
      </c>
    </row>
    <row r="10" spans="2:15" x14ac:dyDescent="0.2">
      <c r="B10" s="10" t="s">
        <v>5</v>
      </c>
      <c r="C10" s="31">
        <v>1369900</v>
      </c>
      <c r="D10" s="3">
        <f t="shared" si="0"/>
        <v>205485</v>
      </c>
      <c r="E10" s="13">
        <v>57</v>
      </c>
      <c r="F10" s="14">
        <v>1650430.4488048886</v>
      </c>
      <c r="G10" s="14">
        <v>247564.56732073327</v>
      </c>
      <c r="H10" s="4">
        <f t="shared" si="1"/>
        <v>136990</v>
      </c>
      <c r="I10" s="11">
        <v>37</v>
      </c>
      <c r="J10" s="12">
        <v>1545995.8668249201</v>
      </c>
      <c r="K10" s="12">
        <v>154599.58668249153</v>
      </c>
      <c r="L10" s="5">
        <f t="shared" si="2"/>
        <v>68495</v>
      </c>
      <c r="M10" s="5">
        <v>92964.980638241745</v>
      </c>
      <c r="N10" s="7">
        <v>20</v>
      </c>
      <c r="O10" s="8">
        <v>0.35087719298245612</v>
      </c>
    </row>
    <row r="11" spans="2:15" x14ac:dyDescent="0.2">
      <c r="B11" s="10" t="s">
        <v>6</v>
      </c>
      <c r="C11" s="31">
        <v>858100</v>
      </c>
      <c r="D11" s="3">
        <f t="shared" si="0"/>
        <v>128715</v>
      </c>
      <c r="E11" s="13">
        <v>35</v>
      </c>
      <c r="F11" s="14">
        <v>962096.14597262943</v>
      </c>
      <c r="G11" s="14">
        <v>144314.4218958944</v>
      </c>
      <c r="H11" s="4">
        <f t="shared" si="1"/>
        <v>85810</v>
      </c>
      <c r="I11" s="11">
        <v>23</v>
      </c>
      <c r="J11" s="12">
        <v>925092.44805060513</v>
      </c>
      <c r="K11" s="12">
        <v>92509.244805060516</v>
      </c>
      <c r="L11" s="5">
        <f t="shared" si="2"/>
        <v>42905</v>
      </c>
      <c r="M11" s="5">
        <v>51805.17709083388</v>
      </c>
      <c r="N11" s="7">
        <v>12</v>
      </c>
      <c r="O11" s="8">
        <v>0.34285714285714286</v>
      </c>
    </row>
    <row r="12" spans="2:15" x14ac:dyDescent="0.2">
      <c r="B12" s="10" t="s">
        <v>7</v>
      </c>
      <c r="C12" s="31">
        <v>988200</v>
      </c>
      <c r="D12" s="3">
        <f t="shared" si="0"/>
        <v>148230</v>
      </c>
      <c r="E12" s="13">
        <v>40</v>
      </c>
      <c r="F12" s="14">
        <v>1126218.4744512783</v>
      </c>
      <c r="G12" s="14">
        <v>168932.77116769174</v>
      </c>
      <c r="H12" s="4">
        <f t="shared" si="1"/>
        <v>98820</v>
      </c>
      <c r="I12" s="11">
        <v>26</v>
      </c>
      <c r="J12" s="12">
        <v>1075846.7643260648</v>
      </c>
      <c r="K12" s="12">
        <v>107584.67643260649</v>
      </c>
      <c r="L12" s="5">
        <f t="shared" si="2"/>
        <v>49410</v>
      </c>
      <c r="M12" s="5">
        <v>61348.094735085251</v>
      </c>
      <c r="N12" s="7">
        <v>14</v>
      </c>
      <c r="O12" s="8">
        <v>0.35</v>
      </c>
    </row>
    <row r="13" spans="2:15" x14ac:dyDescent="0.2">
      <c r="B13" s="10" t="s">
        <v>8</v>
      </c>
      <c r="C13" s="31">
        <v>1051500</v>
      </c>
      <c r="D13" s="3">
        <f t="shared" si="0"/>
        <v>157725</v>
      </c>
      <c r="E13" s="13">
        <v>43</v>
      </c>
      <c r="F13" s="14">
        <v>1210167.2884381413</v>
      </c>
      <c r="G13" s="14">
        <v>181525.0932657212</v>
      </c>
      <c r="H13" s="4">
        <f t="shared" si="1"/>
        <v>105150</v>
      </c>
      <c r="I13" s="11">
        <v>28</v>
      </c>
      <c r="J13" s="12">
        <v>1152268.6215472568</v>
      </c>
      <c r="K13" s="12">
        <v>115226.86215472569</v>
      </c>
      <c r="L13" s="5">
        <f t="shared" si="2"/>
        <v>52575</v>
      </c>
      <c r="M13" s="5">
        <v>66298.231110995504</v>
      </c>
      <c r="N13" s="7">
        <v>15</v>
      </c>
      <c r="O13" s="8">
        <v>0.34883720930232559</v>
      </c>
    </row>
    <row r="14" spans="2:15" x14ac:dyDescent="0.2">
      <c r="B14" s="10" t="s">
        <v>9</v>
      </c>
      <c r="C14" s="31">
        <v>1363500</v>
      </c>
      <c r="D14" s="3">
        <f t="shared" si="0"/>
        <v>204525</v>
      </c>
      <c r="E14" s="13">
        <v>56</v>
      </c>
      <c r="F14" s="14">
        <v>1637359.5568154394</v>
      </c>
      <c r="G14" s="14">
        <v>245603.93352231593</v>
      </c>
      <c r="H14" s="4">
        <f t="shared" si="1"/>
        <v>136350</v>
      </c>
      <c r="I14" s="11">
        <v>37</v>
      </c>
      <c r="J14" s="12">
        <v>1538773.1691479464</v>
      </c>
      <c r="K14" s="12">
        <v>153877.31691479465</v>
      </c>
      <c r="L14" s="5">
        <f t="shared" si="2"/>
        <v>68175</v>
      </c>
      <c r="M14" s="5">
        <v>91726.616607521282</v>
      </c>
      <c r="N14" s="7">
        <v>19</v>
      </c>
      <c r="O14" s="8">
        <v>0.3392857142857143</v>
      </c>
    </row>
    <row r="15" spans="2:15" x14ac:dyDescent="0.2">
      <c r="B15" s="10" t="s">
        <v>10</v>
      </c>
      <c r="C15" s="31">
        <v>1107200</v>
      </c>
      <c r="D15" s="3">
        <f t="shared" si="0"/>
        <v>166080</v>
      </c>
      <c r="E15" s="13">
        <v>45</v>
      </c>
      <c r="F15" s="14">
        <v>1282629.1313492651</v>
      </c>
      <c r="G15" s="14">
        <v>192394.36970238975</v>
      </c>
      <c r="H15" s="4">
        <f t="shared" si="1"/>
        <v>110720</v>
      </c>
      <c r="I15" s="11">
        <v>30</v>
      </c>
      <c r="J15" s="12">
        <v>1221263.6345869293</v>
      </c>
      <c r="K15" s="12">
        <v>122126.36345869294</v>
      </c>
      <c r="L15" s="5">
        <f t="shared" si="2"/>
        <v>55360</v>
      </c>
      <c r="M15" s="5">
        <v>70268.006243696815</v>
      </c>
      <c r="N15" s="7">
        <v>15</v>
      </c>
      <c r="O15" s="8">
        <v>0.33333333333333331</v>
      </c>
    </row>
    <row r="16" spans="2:15" x14ac:dyDescent="0.2">
      <c r="B16" s="10" t="s">
        <v>11</v>
      </c>
      <c r="C16" s="31">
        <v>1302900</v>
      </c>
      <c r="D16" s="3">
        <f t="shared" si="0"/>
        <v>195435</v>
      </c>
      <c r="E16" s="13">
        <v>54</v>
      </c>
      <c r="F16" s="14">
        <v>1554393.998994563</v>
      </c>
      <c r="G16" s="14">
        <v>233159.09984918445</v>
      </c>
      <c r="H16" s="4">
        <f t="shared" si="1"/>
        <v>130290</v>
      </c>
      <c r="I16" s="11">
        <v>35</v>
      </c>
      <c r="J16" s="12">
        <v>1460803.0166504357</v>
      </c>
      <c r="K16" s="12">
        <v>146080.30166504357</v>
      </c>
      <c r="L16" s="5">
        <f t="shared" si="2"/>
        <v>65145</v>
      </c>
      <c r="M16" s="5">
        <v>87078.798184140876</v>
      </c>
      <c r="N16" s="7">
        <v>19</v>
      </c>
      <c r="O16" s="8">
        <v>0.35185185185185186</v>
      </c>
    </row>
    <row r="17" spans="2:15" x14ac:dyDescent="0.2">
      <c r="B17" s="10" t="s">
        <v>12</v>
      </c>
      <c r="C17" s="31">
        <v>3029500</v>
      </c>
      <c r="D17" s="3">
        <f t="shared" si="0"/>
        <v>454425</v>
      </c>
      <c r="E17" s="13">
        <v>142</v>
      </c>
      <c r="F17" s="14">
        <v>4818724.9588872949</v>
      </c>
      <c r="G17" s="14">
        <v>722808.74383309414</v>
      </c>
      <c r="H17" s="4">
        <f t="shared" si="1"/>
        <v>302950</v>
      </c>
      <c r="I17" s="11">
        <v>88</v>
      </c>
      <c r="J17" s="12">
        <v>4039076.8061349262</v>
      </c>
      <c r="K17" s="12">
        <v>403907.68061349262</v>
      </c>
      <c r="L17" s="5">
        <f t="shared" si="2"/>
        <v>151475</v>
      </c>
      <c r="M17" s="5">
        <v>318901.06321960199</v>
      </c>
      <c r="N17" s="7">
        <v>54</v>
      </c>
      <c r="O17" s="8">
        <v>0.38028169014084506</v>
      </c>
    </row>
    <row r="18" spans="2:15" x14ac:dyDescent="0.2">
      <c r="B18" s="10" t="s">
        <v>13</v>
      </c>
      <c r="C18" s="31">
        <v>571800</v>
      </c>
      <c r="D18" s="3">
        <f t="shared" si="0"/>
        <v>85770</v>
      </c>
      <c r="E18" s="13">
        <v>23</v>
      </c>
      <c r="F18" s="14">
        <v>616440.81318650045</v>
      </c>
      <c r="G18" s="14">
        <v>92466.121977975068</v>
      </c>
      <c r="H18" s="4">
        <f t="shared" si="1"/>
        <v>57180</v>
      </c>
      <c r="I18" s="11">
        <v>15</v>
      </c>
      <c r="J18" s="12">
        <v>600531.54497928848</v>
      </c>
      <c r="K18" s="12">
        <v>60053.154497928845</v>
      </c>
      <c r="L18" s="5">
        <f t="shared" si="2"/>
        <v>28590</v>
      </c>
      <c r="M18" s="5">
        <v>32412.967480046223</v>
      </c>
      <c r="N18" s="7">
        <v>8</v>
      </c>
      <c r="O18" s="8">
        <v>0.34782608695652173</v>
      </c>
    </row>
    <row r="19" spans="2:15" x14ac:dyDescent="0.2">
      <c r="B19" s="10" t="s">
        <v>14</v>
      </c>
      <c r="C19" s="31">
        <v>1377700</v>
      </c>
      <c r="D19" s="3">
        <f t="shared" si="0"/>
        <v>206655</v>
      </c>
      <c r="E19" s="13">
        <v>57</v>
      </c>
      <c r="F19" s="14">
        <v>1659827.7460533578</v>
      </c>
      <c r="G19" s="14">
        <v>248974.16190800368</v>
      </c>
      <c r="H19" s="4">
        <f t="shared" si="1"/>
        <v>137770</v>
      </c>
      <c r="I19" s="11">
        <v>37</v>
      </c>
      <c r="J19" s="12">
        <v>1554798.5296187208</v>
      </c>
      <c r="K19" s="12">
        <v>155479.85296187209</v>
      </c>
      <c r="L19" s="5">
        <f t="shared" si="2"/>
        <v>68885</v>
      </c>
      <c r="M19" s="5">
        <v>93494.308946131583</v>
      </c>
      <c r="N19" s="7">
        <v>20</v>
      </c>
      <c r="O19" s="8">
        <v>0.35087719298245612</v>
      </c>
    </row>
    <row r="20" spans="2:15" x14ac:dyDescent="0.2">
      <c r="B20" s="10" t="s">
        <v>15</v>
      </c>
      <c r="C20" s="31">
        <v>1684700</v>
      </c>
      <c r="D20" s="3">
        <f t="shared" si="0"/>
        <v>252705</v>
      </c>
      <c r="E20" s="13">
        <v>71</v>
      </c>
      <c r="F20" s="14">
        <v>2124727.1466738274</v>
      </c>
      <c r="G20" s="14">
        <v>318709.07200107415</v>
      </c>
      <c r="H20" s="4">
        <f t="shared" si="1"/>
        <v>168470</v>
      </c>
      <c r="I20" s="11">
        <v>46</v>
      </c>
      <c r="J20" s="12">
        <v>1958019.6376426888</v>
      </c>
      <c r="K20" s="12">
        <v>195801.96376426888</v>
      </c>
      <c r="L20" s="5">
        <f t="shared" si="2"/>
        <v>84235</v>
      </c>
      <c r="M20" s="5">
        <v>122907.10823680527</v>
      </c>
      <c r="N20" s="7">
        <v>25</v>
      </c>
      <c r="O20" s="8">
        <v>0.352112676056338</v>
      </c>
    </row>
    <row r="21" spans="2:15" x14ac:dyDescent="0.2">
      <c r="B21" s="10" t="s">
        <v>21</v>
      </c>
      <c r="C21" s="31">
        <v>1512000</v>
      </c>
      <c r="D21" s="3">
        <f t="shared" si="0"/>
        <v>226800</v>
      </c>
      <c r="E21" s="13">
        <v>63</v>
      </c>
      <c r="F21" s="14">
        <v>1857705.3100514116</v>
      </c>
      <c r="G21" s="14">
        <v>278655.79650771176</v>
      </c>
      <c r="H21" s="4">
        <f t="shared" si="1"/>
        <v>151200</v>
      </c>
      <c r="I21" s="11">
        <v>41</v>
      </c>
      <c r="J21" s="12">
        <v>1728817.037097652</v>
      </c>
      <c r="K21" s="12">
        <v>172881.70370976519</v>
      </c>
      <c r="L21" s="5">
        <f t="shared" si="2"/>
        <v>75600</v>
      </c>
      <c r="M21" s="5">
        <v>105774.09279794656</v>
      </c>
      <c r="N21" s="7">
        <v>22</v>
      </c>
      <c r="O21" s="8">
        <v>0.34920634920634919</v>
      </c>
    </row>
    <row r="22" spans="2:15" x14ac:dyDescent="0.2">
      <c r="B22" s="10" t="s">
        <v>16</v>
      </c>
      <c r="C22" s="31">
        <v>763800</v>
      </c>
      <c r="D22" s="3">
        <f t="shared" si="0"/>
        <v>114570</v>
      </c>
      <c r="E22" s="13">
        <v>31</v>
      </c>
      <c r="F22" s="14">
        <v>845244.68242167984</v>
      </c>
      <c r="G22" s="14">
        <v>126786.70236325198</v>
      </c>
      <c r="H22" s="4">
        <f t="shared" si="1"/>
        <v>76380</v>
      </c>
      <c r="I22" s="11">
        <v>20</v>
      </c>
      <c r="J22" s="12">
        <v>815395.9553502074</v>
      </c>
      <c r="K22" s="12">
        <v>81539.595535020737</v>
      </c>
      <c r="L22" s="5">
        <f t="shared" si="2"/>
        <v>38190</v>
      </c>
      <c r="M22" s="5">
        <v>45247.106828231248</v>
      </c>
      <c r="N22" s="7">
        <v>11</v>
      </c>
      <c r="O22" s="8">
        <v>0.35483870967741937</v>
      </c>
    </row>
    <row r="23" spans="2:15" x14ac:dyDescent="0.2">
      <c r="B23" s="10" t="s">
        <v>17</v>
      </c>
      <c r="C23" s="31">
        <v>1002500</v>
      </c>
      <c r="D23" s="3">
        <f t="shared" si="0"/>
        <v>150375</v>
      </c>
      <c r="E23" s="13">
        <v>41</v>
      </c>
      <c r="F23" s="14">
        <v>1146256.0050862408</v>
      </c>
      <c r="G23" s="14">
        <v>171938.40076293613</v>
      </c>
      <c r="H23" s="4">
        <f t="shared" si="1"/>
        <v>100250</v>
      </c>
      <c r="I23" s="11">
        <v>27</v>
      </c>
      <c r="J23" s="12">
        <v>1094988.0881346732</v>
      </c>
      <c r="K23" s="12">
        <v>109498.80881346732</v>
      </c>
      <c r="L23" s="5">
        <f t="shared" si="2"/>
        <v>50125</v>
      </c>
      <c r="M23" s="5">
        <v>62439.591949468813</v>
      </c>
      <c r="N23" s="7">
        <v>14</v>
      </c>
      <c r="O23" s="8">
        <v>0.34146341463414637</v>
      </c>
    </row>
    <row r="24" spans="2:15" x14ac:dyDescent="0.2">
      <c r="B24" s="10" t="s">
        <v>18</v>
      </c>
      <c r="C24" s="31">
        <v>1127900</v>
      </c>
      <c r="D24" s="3">
        <f t="shared" si="0"/>
        <v>169185</v>
      </c>
      <c r="E24" s="13">
        <v>46</v>
      </c>
      <c r="F24" s="14">
        <v>1310886.4185298206</v>
      </c>
      <c r="G24" s="14">
        <v>196632.96277947311</v>
      </c>
      <c r="H24" s="4">
        <f t="shared" si="1"/>
        <v>112790</v>
      </c>
      <c r="I24" s="11">
        <v>30</v>
      </c>
      <c r="J24" s="12">
        <v>1244096.1465413636</v>
      </c>
      <c r="K24" s="12">
        <v>124409.61465413634</v>
      </c>
      <c r="L24" s="5">
        <f t="shared" si="2"/>
        <v>56395</v>
      </c>
      <c r="M24" s="5">
        <v>72223.348125336764</v>
      </c>
      <c r="N24" s="7">
        <v>16</v>
      </c>
      <c r="O24" s="8">
        <v>0.34782608695652173</v>
      </c>
    </row>
    <row r="25" spans="2:15" x14ac:dyDescent="0.2">
      <c r="B25" s="10" t="s">
        <v>19</v>
      </c>
      <c r="C25" s="31">
        <v>838000</v>
      </c>
      <c r="D25" s="3">
        <f t="shared" si="0"/>
        <v>125700</v>
      </c>
      <c r="E25" s="13">
        <v>34</v>
      </c>
      <c r="F25" s="14">
        <v>936494.31783367798</v>
      </c>
      <c r="G25" s="14">
        <v>140474.1476750517</v>
      </c>
      <c r="H25" s="4">
        <f t="shared" si="1"/>
        <v>83800</v>
      </c>
      <c r="I25" s="11">
        <v>22</v>
      </c>
      <c r="J25" s="12">
        <v>900475.30560930597</v>
      </c>
      <c r="K25" s="12">
        <v>90047.530560930594</v>
      </c>
      <c r="L25" s="5">
        <f t="shared" si="2"/>
        <v>41900</v>
      </c>
      <c r="M25" s="5">
        <v>50426.617114121109</v>
      </c>
      <c r="N25" s="7">
        <v>12</v>
      </c>
      <c r="O25" s="8">
        <v>0.35294117647058826</v>
      </c>
    </row>
    <row r="26" spans="2:15" x14ac:dyDescent="0.2">
      <c r="B26" s="32" t="s">
        <v>35</v>
      </c>
      <c r="C26" s="33">
        <f>SUM(C5:C25)/21</f>
        <v>1216314.2857142857</v>
      </c>
      <c r="D26" s="33">
        <f>SUM(D5:D25)/21</f>
        <v>182447.14285714287</v>
      </c>
      <c r="E26" s="33">
        <f>SUM(E5:E25)/21</f>
        <v>50.952380952380949</v>
      </c>
      <c r="F26" s="33">
        <f>SUM(F5:F25)/21</f>
        <v>1501724.1189658022</v>
      </c>
      <c r="G26" s="33">
        <f t="shared" ref="F26:K26" si="3">SUM(G5:G25)/21</f>
        <v>225258.61784487031</v>
      </c>
      <c r="H26" s="33">
        <f t="shared" si="3"/>
        <v>121631.42857142857</v>
      </c>
      <c r="I26" s="33">
        <f>SUM(I5:I25)/21</f>
        <v>33</v>
      </c>
      <c r="J26" s="33">
        <f t="shared" si="3"/>
        <v>1390139.0175367934</v>
      </c>
      <c r="K26" s="33">
        <f t="shared" si="3"/>
        <v>139013.90175367933</v>
      </c>
      <c r="L26" s="33">
        <f>SUM(L5:L25)/21</f>
        <v>60815.714285714283</v>
      </c>
      <c r="M26" s="33">
        <f t="shared" ref="M26" si="4">SUM(M5:M25)/21</f>
        <v>86244.716091191047</v>
      </c>
      <c r="N26" s="33">
        <f t="shared" ref="N26" si="5">SUM(N5:N25)/21</f>
        <v>17.952380952380953</v>
      </c>
      <c r="O26" s="34">
        <f t="shared" ref="O26" si="6">SUM(O5:O25)/21</f>
        <v>0.3480430972468202</v>
      </c>
    </row>
  </sheetData>
  <mergeCells count="7">
    <mergeCell ref="N3:O3"/>
    <mergeCell ref="E3:G3"/>
    <mergeCell ref="D2:G2"/>
    <mergeCell ref="H2:K2"/>
    <mergeCell ref="I3:K3"/>
    <mergeCell ref="L3:M3"/>
    <mergeCell ref="L2:M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B11EF-3AD9-6546-BE71-EB682876DC11}">
  <dimension ref="B1:J27"/>
  <sheetViews>
    <sheetView topLeftCell="A2" zoomScale="120" zoomScaleNormal="120" workbookViewId="0">
      <selection activeCell="H27" sqref="H27"/>
    </sheetView>
  </sheetViews>
  <sheetFormatPr baseColWidth="10" defaultRowHeight="16" x14ac:dyDescent="0.2"/>
  <cols>
    <col min="3" max="3" width="12.5" bestFit="1" customWidth="1"/>
    <col min="4" max="5" width="12.83203125" bestFit="1" customWidth="1"/>
    <col min="6" max="6" width="11.33203125" bestFit="1" customWidth="1"/>
    <col min="7" max="7" width="12.6640625" bestFit="1" customWidth="1"/>
    <col min="8" max="8" width="20.1640625" bestFit="1" customWidth="1"/>
  </cols>
  <sheetData>
    <row r="1" spans="2:10" x14ac:dyDescent="0.2">
      <c r="J1" s="35">
        <v>0.2</v>
      </c>
    </row>
    <row r="2" spans="2:10" x14ac:dyDescent="0.2">
      <c r="F2" s="51"/>
      <c r="G2" s="51"/>
    </row>
    <row r="3" spans="2:10" x14ac:dyDescent="0.2">
      <c r="C3" s="38"/>
      <c r="D3" s="39"/>
      <c r="E3" s="37"/>
      <c r="F3" s="52" t="s">
        <v>37</v>
      </c>
      <c r="G3" s="52"/>
      <c r="H3" s="52"/>
    </row>
    <row r="4" spans="2:10" x14ac:dyDescent="0.2">
      <c r="B4" s="10" t="s">
        <v>20</v>
      </c>
      <c r="C4" s="20" t="s">
        <v>24</v>
      </c>
      <c r="D4" s="21" t="s">
        <v>22</v>
      </c>
      <c r="E4" s="22" t="s">
        <v>22</v>
      </c>
      <c r="F4" s="40" t="s">
        <v>38</v>
      </c>
      <c r="G4" s="41" t="s">
        <v>22</v>
      </c>
      <c r="H4" s="41" t="s">
        <v>36</v>
      </c>
    </row>
    <row r="5" spans="2:10" x14ac:dyDescent="0.2">
      <c r="B5" s="23"/>
      <c r="C5" s="24" t="s">
        <v>23</v>
      </c>
      <c r="D5" s="36">
        <v>0.15</v>
      </c>
      <c r="E5" s="27">
        <v>0.1</v>
      </c>
      <c r="F5" s="42"/>
      <c r="G5" s="42">
        <v>0.1</v>
      </c>
      <c r="H5" s="41"/>
    </row>
    <row r="6" spans="2:10" x14ac:dyDescent="0.2">
      <c r="B6" s="10" t="s">
        <v>0</v>
      </c>
      <c r="C6" s="31">
        <v>610900</v>
      </c>
      <c r="D6" s="3">
        <f>C6*0.15</f>
        <v>91635</v>
      </c>
      <c r="E6" s="4">
        <f t="shared" ref="E6:E26" si="0">C6*0.1</f>
        <v>61090</v>
      </c>
      <c r="F6" s="6">
        <f>C6*1.1</f>
        <v>671990</v>
      </c>
      <c r="G6" s="6">
        <f>F6*0.1</f>
        <v>67199</v>
      </c>
      <c r="H6" s="5">
        <f t="shared" ref="H6:H26" si="1">D6-G6</f>
        <v>24436</v>
      </c>
    </row>
    <row r="7" spans="2:10" x14ac:dyDescent="0.2">
      <c r="B7" s="10" t="s">
        <v>1</v>
      </c>
      <c r="C7" s="31">
        <v>684400</v>
      </c>
      <c r="D7" s="3">
        <f t="shared" ref="D7:D26" si="2">C7*0.15</f>
        <v>102660</v>
      </c>
      <c r="E7" s="4">
        <f t="shared" si="0"/>
        <v>68440</v>
      </c>
      <c r="F7" s="6">
        <f t="shared" ref="F7:F26" si="3">C7*1.1</f>
        <v>752840.00000000012</v>
      </c>
      <c r="G7" s="6">
        <f t="shared" ref="G7:G26" si="4">F7*0.1</f>
        <v>75284.000000000015</v>
      </c>
      <c r="H7" s="5">
        <f t="shared" si="1"/>
        <v>27375.999999999985</v>
      </c>
    </row>
    <row r="8" spans="2:10" x14ac:dyDescent="0.2">
      <c r="B8" s="10" t="s">
        <v>2</v>
      </c>
      <c r="C8" s="31">
        <v>2096900</v>
      </c>
      <c r="D8" s="3">
        <f t="shared" si="2"/>
        <v>314535</v>
      </c>
      <c r="E8" s="4">
        <f t="shared" si="0"/>
        <v>209690</v>
      </c>
      <c r="F8" s="6">
        <f t="shared" si="3"/>
        <v>2306590</v>
      </c>
      <c r="G8" s="6">
        <f t="shared" si="4"/>
        <v>230659</v>
      </c>
      <c r="H8" s="5">
        <f t="shared" si="1"/>
        <v>83876</v>
      </c>
    </row>
    <row r="9" spans="2:10" x14ac:dyDescent="0.2">
      <c r="B9" s="10" t="s">
        <v>3</v>
      </c>
      <c r="C9" s="31">
        <v>895100</v>
      </c>
      <c r="D9" s="3">
        <f t="shared" si="2"/>
        <v>134265</v>
      </c>
      <c r="E9" s="4">
        <f t="shared" si="0"/>
        <v>89510</v>
      </c>
      <c r="F9" s="6">
        <f t="shared" si="3"/>
        <v>984610.00000000012</v>
      </c>
      <c r="G9" s="6">
        <f t="shared" si="4"/>
        <v>98461.000000000015</v>
      </c>
      <c r="H9" s="5">
        <f t="shared" si="1"/>
        <v>35803.999999999985</v>
      </c>
    </row>
    <row r="10" spans="2:10" x14ac:dyDescent="0.2">
      <c r="B10" s="10" t="s">
        <v>4</v>
      </c>
      <c r="C10" s="31">
        <v>1306100</v>
      </c>
      <c r="D10" s="3">
        <f t="shared" si="2"/>
        <v>195915</v>
      </c>
      <c r="E10" s="4">
        <f t="shared" si="0"/>
        <v>130610</v>
      </c>
      <c r="F10" s="6">
        <f t="shared" si="3"/>
        <v>1436710</v>
      </c>
      <c r="G10" s="6">
        <f t="shared" si="4"/>
        <v>143671</v>
      </c>
      <c r="H10" s="5">
        <f t="shared" si="1"/>
        <v>52244</v>
      </c>
    </row>
    <row r="11" spans="2:10" x14ac:dyDescent="0.2">
      <c r="B11" s="10" t="s">
        <v>5</v>
      </c>
      <c r="C11" s="31">
        <v>1369900</v>
      </c>
      <c r="D11" s="3">
        <f t="shared" si="2"/>
        <v>205485</v>
      </c>
      <c r="E11" s="4">
        <f t="shared" si="0"/>
        <v>136990</v>
      </c>
      <c r="F11" s="6">
        <f t="shared" si="3"/>
        <v>1506890.0000000002</v>
      </c>
      <c r="G11" s="6">
        <f t="shared" si="4"/>
        <v>150689.00000000003</v>
      </c>
      <c r="H11" s="5">
        <f t="shared" si="1"/>
        <v>54795.999999999971</v>
      </c>
    </row>
    <row r="12" spans="2:10" x14ac:dyDescent="0.2">
      <c r="B12" s="10" t="s">
        <v>6</v>
      </c>
      <c r="C12" s="31">
        <v>858100</v>
      </c>
      <c r="D12" s="3">
        <f t="shared" si="2"/>
        <v>128715</v>
      </c>
      <c r="E12" s="4">
        <f t="shared" si="0"/>
        <v>85810</v>
      </c>
      <c r="F12" s="6">
        <f t="shared" si="3"/>
        <v>943910.00000000012</v>
      </c>
      <c r="G12" s="6">
        <f t="shared" si="4"/>
        <v>94391.000000000015</v>
      </c>
      <c r="H12" s="5">
        <f t="shared" si="1"/>
        <v>34323.999999999985</v>
      </c>
    </row>
    <row r="13" spans="2:10" x14ac:dyDescent="0.2">
      <c r="B13" s="10" t="s">
        <v>7</v>
      </c>
      <c r="C13" s="31">
        <v>988200</v>
      </c>
      <c r="D13" s="3">
        <f t="shared" si="2"/>
        <v>148230</v>
      </c>
      <c r="E13" s="4">
        <f t="shared" si="0"/>
        <v>98820</v>
      </c>
      <c r="F13" s="6">
        <f t="shared" si="3"/>
        <v>1087020</v>
      </c>
      <c r="G13" s="6">
        <f t="shared" si="4"/>
        <v>108702</v>
      </c>
      <c r="H13" s="5">
        <f t="shared" si="1"/>
        <v>39528</v>
      </c>
    </row>
    <row r="14" spans="2:10" x14ac:dyDescent="0.2">
      <c r="B14" s="10" t="s">
        <v>8</v>
      </c>
      <c r="C14" s="31">
        <v>1051500</v>
      </c>
      <c r="D14" s="3">
        <f t="shared" si="2"/>
        <v>157725</v>
      </c>
      <c r="E14" s="4">
        <f t="shared" si="0"/>
        <v>105150</v>
      </c>
      <c r="F14" s="6">
        <f t="shared" si="3"/>
        <v>1156650</v>
      </c>
      <c r="G14" s="6">
        <f t="shared" si="4"/>
        <v>115665</v>
      </c>
      <c r="H14" s="5">
        <f t="shared" si="1"/>
        <v>42060</v>
      </c>
    </row>
    <row r="15" spans="2:10" x14ac:dyDescent="0.2">
      <c r="B15" s="10" t="s">
        <v>9</v>
      </c>
      <c r="C15" s="31">
        <v>1363500</v>
      </c>
      <c r="D15" s="3">
        <f t="shared" si="2"/>
        <v>204525</v>
      </c>
      <c r="E15" s="4">
        <f t="shared" si="0"/>
        <v>136350</v>
      </c>
      <c r="F15" s="6">
        <f t="shared" si="3"/>
        <v>1499850.0000000002</v>
      </c>
      <c r="G15" s="6">
        <f t="shared" si="4"/>
        <v>149985.00000000003</v>
      </c>
      <c r="H15" s="5">
        <f t="shared" si="1"/>
        <v>54539.999999999971</v>
      </c>
    </row>
    <row r="16" spans="2:10" x14ac:dyDescent="0.2">
      <c r="B16" s="10" t="s">
        <v>10</v>
      </c>
      <c r="C16" s="31">
        <v>1107200</v>
      </c>
      <c r="D16" s="3">
        <f t="shared" si="2"/>
        <v>166080</v>
      </c>
      <c r="E16" s="4">
        <f t="shared" si="0"/>
        <v>110720</v>
      </c>
      <c r="F16" s="6">
        <f t="shared" si="3"/>
        <v>1217920</v>
      </c>
      <c r="G16" s="6">
        <f t="shared" si="4"/>
        <v>121792</v>
      </c>
      <c r="H16" s="5">
        <f t="shared" si="1"/>
        <v>44288</v>
      </c>
    </row>
    <row r="17" spans="2:8" x14ac:dyDescent="0.2">
      <c r="B17" s="10" t="s">
        <v>11</v>
      </c>
      <c r="C17" s="31">
        <v>1302900</v>
      </c>
      <c r="D17" s="3">
        <f t="shared" si="2"/>
        <v>195435</v>
      </c>
      <c r="E17" s="4">
        <f t="shared" si="0"/>
        <v>130290</v>
      </c>
      <c r="F17" s="6">
        <f t="shared" si="3"/>
        <v>1433190</v>
      </c>
      <c r="G17" s="6">
        <f t="shared" si="4"/>
        <v>143319</v>
      </c>
      <c r="H17" s="5">
        <f t="shared" si="1"/>
        <v>52116</v>
      </c>
    </row>
    <row r="18" spans="2:8" x14ac:dyDescent="0.2">
      <c r="B18" s="10" t="s">
        <v>12</v>
      </c>
      <c r="C18" s="31">
        <v>3029500</v>
      </c>
      <c r="D18" s="3">
        <f t="shared" si="2"/>
        <v>454425</v>
      </c>
      <c r="E18" s="4">
        <f t="shared" si="0"/>
        <v>302950</v>
      </c>
      <c r="F18" s="6">
        <f t="shared" si="3"/>
        <v>3332450.0000000005</v>
      </c>
      <c r="G18" s="6">
        <f t="shared" si="4"/>
        <v>333245.00000000006</v>
      </c>
      <c r="H18" s="5">
        <f t="shared" si="1"/>
        <v>121179.99999999994</v>
      </c>
    </row>
    <row r="19" spans="2:8" x14ac:dyDescent="0.2">
      <c r="B19" s="10" t="s">
        <v>13</v>
      </c>
      <c r="C19" s="31">
        <v>571800</v>
      </c>
      <c r="D19" s="3">
        <f t="shared" si="2"/>
        <v>85770</v>
      </c>
      <c r="E19" s="4">
        <f t="shared" si="0"/>
        <v>57180</v>
      </c>
      <c r="F19" s="6">
        <f t="shared" si="3"/>
        <v>628980</v>
      </c>
      <c r="G19" s="6">
        <f t="shared" si="4"/>
        <v>62898</v>
      </c>
      <c r="H19" s="5">
        <f t="shared" si="1"/>
        <v>22872</v>
      </c>
    </row>
    <row r="20" spans="2:8" x14ac:dyDescent="0.2">
      <c r="B20" s="10" t="s">
        <v>14</v>
      </c>
      <c r="C20" s="31">
        <v>1377700</v>
      </c>
      <c r="D20" s="3">
        <f t="shared" si="2"/>
        <v>206655</v>
      </c>
      <c r="E20" s="4">
        <f t="shared" si="0"/>
        <v>137770</v>
      </c>
      <c r="F20" s="6">
        <f t="shared" si="3"/>
        <v>1515470.0000000002</v>
      </c>
      <c r="G20" s="6">
        <f t="shared" si="4"/>
        <v>151547.00000000003</v>
      </c>
      <c r="H20" s="5">
        <f t="shared" si="1"/>
        <v>55107.999999999971</v>
      </c>
    </row>
    <row r="21" spans="2:8" x14ac:dyDescent="0.2">
      <c r="B21" s="10" t="s">
        <v>15</v>
      </c>
      <c r="C21" s="31">
        <v>1684700</v>
      </c>
      <c r="D21" s="3">
        <f t="shared" si="2"/>
        <v>252705</v>
      </c>
      <c r="E21" s="4">
        <f t="shared" si="0"/>
        <v>168470</v>
      </c>
      <c r="F21" s="6">
        <f t="shared" si="3"/>
        <v>1853170.0000000002</v>
      </c>
      <c r="G21" s="6">
        <f t="shared" si="4"/>
        <v>185317.00000000003</v>
      </c>
      <c r="H21" s="5">
        <f t="shared" si="1"/>
        <v>67387.999999999971</v>
      </c>
    </row>
    <row r="22" spans="2:8" x14ac:dyDescent="0.2">
      <c r="B22" s="10" t="s">
        <v>21</v>
      </c>
      <c r="C22" s="31">
        <v>1512000</v>
      </c>
      <c r="D22" s="3">
        <f t="shared" si="2"/>
        <v>226800</v>
      </c>
      <c r="E22" s="4">
        <f t="shared" si="0"/>
        <v>151200</v>
      </c>
      <c r="F22" s="6">
        <f t="shared" si="3"/>
        <v>1663200.0000000002</v>
      </c>
      <c r="G22" s="6">
        <f t="shared" si="4"/>
        <v>166320.00000000003</v>
      </c>
      <c r="H22" s="5">
        <f t="shared" si="1"/>
        <v>60479.999999999971</v>
      </c>
    </row>
    <row r="23" spans="2:8" x14ac:dyDescent="0.2">
      <c r="B23" s="10" t="s">
        <v>16</v>
      </c>
      <c r="C23" s="31">
        <v>763800</v>
      </c>
      <c r="D23" s="3">
        <f t="shared" si="2"/>
        <v>114570</v>
      </c>
      <c r="E23" s="4">
        <f t="shared" si="0"/>
        <v>76380</v>
      </c>
      <c r="F23" s="6">
        <f t="shared" si="3"/>
        <v>840180.00000000012</v>
      </c>
      <c r="G23" s="6">
        <f t="shared" si="4"/>
        <v>84018.000000000015</v>
      </c>
      <c r="H23" s="5">
        <f t="shared" si="1"/>
        <v>30551.999999999985</v>
      </c>
    </row>
    <row r="24" spans="2:8" x14ac:dyDescent="0.2">
      <c r="B24" s="10" t="s">
        <v>17</v>
      </c>
      <c r="C24" s="31">
        <v>1002500</v>
      </c>
      <c r="D24" s="3">
        <f t="shared" si="2"/>
        <v>150375</v>
      </c>
      <c r="E24" s="4">
        <f t="shared" si="0"/>
        <v>100250</v>
      </c>
      <c r="F24" s="6">
        <f t="shared" si="3"/>
        <v>1102750</v>
      </c>
      <c r="G24" s="6">
        <f t="shared" si="4"/>
        <v>110275</v>
      </c>
      <c r="H24" s="5">
        <f t="shared" si="1"/>
        <v>40100</v>
      </c>
    </row>
    <row r="25" spans="2:8" x14ac:dyDescent="0.2">
      <c r="B25" s="10" t="s">
        <v>18</v>
      </c>
      <c r="C25" s="31">
        <v>1127900</v>
      </c>
      <c r="D25" s="3">
        <f t="shared" si="2"/>
        <v>169185</v>
      </c>
      <c r="E25" s="4">
        <f t="shared" si="0"/>
        <v>112790</v>
      </c>
      <c r="F25" s="6">
        <f t="shared" si="3"/>
        <v>1240690</v>
      </c>
      <c r="G25" s="6">
        <f t="shared" si="4"/>
        <v>124069</v>
      </c>
      <c r="H25" s="5">
        <f t="shared" si="1"/>
        <v>45116</v>
      </c>
    </row>
    <row r="26" spans="2:8" x14ac:dyDescent="0.2">
      <c r="B26" s="10" t="s">
        <v>19</v>
      </c>
      <c r="C26" s="31">
        <v>838000</v>
      </c>
      <c r="D26" s="3">
        <f t="shared" si="2"/>
        <v>125700</v>
      </c>
      <c r="E26" s="4">
        <f t="shared" si="0"/>
        <v>83800</v>
      </c>
      <c r="F26" s="6">
        <f t="shared" si="3"/>
        <v>921800.00000000012</v>
      </c>
      <c r="G26" s="6">
        <f t="shared" si="4"/>
        <v>92180.000000000015</v>
      </c>
      <c r="H26" s="5">
        <f t="shared" si="1"/>
        <v>33519.999999999985</v>
      </c>
    </row>
    <row r="27" spans="2:8" x14ac:dyDescent="0.2">
      <c r="B27" s="32" t="s">
        <v>35</v>
      </c>
      <c r="C27" s="33">
        <f>SUM(C6:C26)/21</f>
        <v>1216314.2857142857</v>
      </c>
      <c r="D27" s="33">
        <f>SUM(D6:D26)/21</f>
        <v>182447.14285714287</v>
      </c>
      <c r="E27" s="33">
        <f t="shared" ref="E27" si="5">SUM(E6:E26)/21</f>
        <v>121631.42857142857</v>
      </c>
      <c r="F27" s="33">
        <f>SUM(F6:F26)/21</f>
        <v>1337945.7142857143</v>
      </c>
      <c r="G27" s="33">
        <f>SUM(G6:G26)/21</f>
        <v>133794.57142857142</v>
      </c>
      <c r="H27" s="33">
        <f t="shared" ref="H27" si="6">SUM(H6:H26)/21</f>
        <v>48652.571428571428</v>
      </c>
    </row>
  </sheetData>
  <mergeCells count="2">
    <mergeCell ref="F2:G2"/>
    <mergeCell ref="F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8DC2C-61AB-FC40-9DBC-0ED1BE0DE9A6}">
  <dimension ref="B2:E26"/>
  <sheetViews>
    <sheetView workbookViewId="0">
      <selection activeCell="G26" sqref="G26"/>
    </sheetView>
  </sheetViews>
  <sheetFormatPr baseColWidth="10" defaultRowHeight="16" x14ac:dyDescent="0.2"/>
  <cols>
    <col min="2" max="2" width="11" bestFit="1" customWidth="1"/>
    <col min="3" max="3" width="12.5" bestFit="1" customWidth="1"/>
    <col min="4" max="4" width="15.1640625" bestFit="1" customWidth="1"/>
    <col min="5" max="5" width="14.33203125" bestFit="1" customWidth="1"/>
  </cols>
  <sheetData>
    <row r="2" spans="2:5" x14ac:dyDescent="0.2">
      <c r="D2" s="43"/>
    </row>
    <row r="3" spans="2:5" x14ac:dyDescent="0.2">
      <c r="B3" s="53" t="s">
        <v>20</v>
      </c>
      <c r="C3" s="54" t="s">
        <v>40</v>
      </c>
      <c r="D3" s="53" t="s">
        <v>31</v>
      </c>
      <c r="E3" s="53" t="s">
        <v>32</v>
      </c>
    </row>
    <row r="4" spans="2:5" ht="19" customHeight="1" x14ac:dyDescent="0.2">
      <c r="B4" s="53"/>
      <c r="C4" s="54"/>
      <c r="D4" s="53"/>
      <c r="E4" s="53"/>
    </row>
    <row r="5" spans="2:5" x14ac:dyDescent="0.2">
      <c r="B5" s="10" t="s">
        <v>0</v>
      </c>
      <c r="C5" s="1">
        <v>610900</v>
      </c>
      <c r="D5" s="1">
        <v>30545</v>
      </c>
      <c r="E5">
        <v>8</v>
      </c>
    </row>
    <row r="6" spans="2:5" x14ac:dyDescent="0.2">
      <c r="B6" s="10" t="s">
        <v>1</v>
      </c>
      <c r="C6" s="1">
        <v>684400</v>
      </c>
      <c r="D6" s="1">
        <v>34220</v>
      </c>
      <c r="E6">
        <v>9</v>
      </c>
    </row>
    <row r="7" spans="2:5" x14ac:dyDescent="0.2">
      <c r="B7" s="10" t="s">
        <v>2</v>
      </c>
      <c r="C7" s="1">
        <v>2096900</v>
      </c>
      <c r="D7" s="1">
        <v>104845</v>
      </c>
      <c r="E7">
        <v>33</v>
      </c>
    </row>
    <row r="8" spans="2:5" x14ac:dyDescent="0.2">
      <c r="B8" s="10" t="s">
        <v>3</v>
      </c>
      <c r="C8" s="1">
        <v>895100</v>
      </c>
      <c r="D8" s="1">
        <v>44755</v>
      </c>
      <c r="E8">
        <v>12</v>
      </c>
    </row>
    <row r="9" spans="2:5" x14ac:dyDescent="0.2">
      <c r="B9" s="10" t="s">
        <v>4</v>
      </c>
      <c r="C9" s="1">
        <v>1306100</v>
      </c>
      <c r="D9" s="1">
        <v>65305</v>
      </c>
      <c r="E9">
        <v>19</v>
      </c>
    </row>
    <row r="10" spans="2:5" x14ac:dyDescent="0.2">
      <c r="B10" s="10" t="s">
        <v>5</v>
      </c>
      <c r="C10" s="1">
        <v>1369900</v>
      </c>
      <c r="D10" s="1">
        <v>68495</v>
      </c>
      <c r="E10">
        <v>20</v>
      </c>
    </row>
    <row r="11" spans="2:5" x14ac:dyDescent="0.2">
      <c r="B11" s="10" t="s">
        <v>6</v>
      </c>
      <c r="C11" s="1">
        <v>858100</v>
      </c>
      <c r="D11" s="1">
        <v>42905</v>
      </c>
      <c r="E11">
        <v>12</v>
      </c>
    </row>
    <row r="12" spans="2:5" x14ac:dyDescent="0.2">
      <c r="B12" s="10" t="s">
        <v>7</v>
      </c>
      <c r="C12" s="1">
        <v>988200</v>
      </c>
      <c r="D12" s="1">
        <v>49410</v>
      </c>
      <c r="E12">
        <v>14</v>
      </c>
    </row>
    <row r="13" spans="2:5" x14ac:dyDescent="0.2">
      <c r="B13" s="10" t="s">
        <v>8</v>
      </c>
      <c r="C13" s="1">
        <v>1051500</v>
      </c>
      <c r="D13" s="1">
        <v>52575</v>
      </c>
      <c r="E13">
        <v>15</v>
      </c>
    </row>
    <row r="14" spans="2:5" x14ac:dyDescent="0.2">
      <c r="B14" s="10" t="s">
        <v>9</v>
      </c>
      <c r="C14" s="1">
        <v>1363500</v>
      </c>
      <c r="D14" s="1">
        <v>68175</v>
      </c>
      <c r="E14">
        <v>19</v>
      </c>
    </row>
    <row r="15" spans="2:5" x14ac:dyDescent="0.2">
      <c r="B15" s="10" t="s">
        <v>10</v>
      </c>
      <c r="C15" s="1">
        <v>1107200</v>
      </c>
      <c r="D15" s="1">
        <v>55360</v>
      </c>
      <c r="E15">
        <v>15</v>
      </c>
    </row>
    <row r="16" spans="2:5" x14ac:dyDescent="0.2">
      <c r="B16" s="10" t="s">
        <v>11</v>
      </c>
      <c r="C16" s="1">
        <v>1302900</v>
      </c>
      <c r="D16" s="1">
        <v>65145</v>
      </c>
      <c r="E16">
        <v>19</v>
      </c>
    </row>
    <row r="17" spans="2:5" x14ac:dyDescent="0.2">
      <c r="B17" s="10" t="s">
        <v>12</v>
      </c>
      <c r="C17" s="1">
        <v>3029500</v>
      </c>
      <c r="D17" s="1">
        <v>151475</v>
      </c>
      <c r="E17">
        <v>54</v>
      </c>
    </row>
    <row r="18" spans="2:5" x14ac:dyDescent="0.2">
      <c r="B18" s="10" t="s">
        <v>13</v>
      </c>
      <c r="C18" s="1">
        <v>571800</v>
      </c>
      <c r="D18" s="1">
        <v>28590</v>
      </c>
      <c r="E18">
        <v>8</v>
      </c>
    </row>
    <row r="19" spans="2:5" x14ac:dyDescent="0.2">
      <c r="B19" s="10" t="s">
        <v>14</v>
      </c>
      <c r="C19" s="1">
        <v>1377700</v>
      </c>
      <c r="D19" s="1">
        <v>68885</v>
      </c>
      <c r="E19">
        <v>20</v>
      </c>
    </row>
    <row r="20" spans="2:5" x14ac:dyDescent="0.2">
      <c r="B20" s="10" t="s">
        <v>15</v>
      </c>
      <c r="C20" s="1">
        <v>1684700</v>
      </c>
      <c r="D20" s="1">
        <v>84235</v>
      </c>
      <c r="E20">
        <v>25</v>
      </c>
    </row>
    <row r="21" spans="2:5" x14ac:dyDescent="0.2">
      <c r="B21" s="10" t="s">
        <v>21</v>
      </c>
      <c r="C21" s="1">
        <v>1512000</v>
      </c>
      <c r="D21" s="1">
        <v>75600</v>
      </c>
      <c r="E21">
        <v>22</v>
      </c>
    </row>
    <row r="22" spans="2:5" x14ac:dyDescent="0.2">
      <c r="B22" s="10" t="s">
        <v>16</v>
      </c>
      <c r="C22" s="1">
        <v>763800</v>
      </c>
      <c r="D22" s="1">
        <v>38190</v>
      </c>
      <c r="E22">
        <v>11</v>
      </c>
    </row>
    <row r="23" spans="2:5" x14ac:dyDescent="0.2">
      <c r="B23" s="10" t="s">
        <v>17</v>
      </c>
      <c r="C23" s="1">
        <v>1002500</v>
      </c>
      <c r="D23" s="1">
        <v>50125</v>
      </c>
      <c r="E23">
        <v>14</v>
      </c>
    </row>
    <row r="24" spans="2:5" x14ac:dyDescent="0.2">
      <c r="B24" s="10" t="s">
        <v>18</v>
      </c>
      <c r="C24" s="1">
        <v>1127900</v>
      </c>
      <c r="D24" s="1">
        <v>56395</v>
      </c>
      <c r="E24">
        <v>16</v>
      </c>
    </row>
    <row r="25" spans="2:5" x14ac:dyDescent="0.2">
      <c r="B25" s="10" t="s">
        <v>19</v>
      </c>
      <c r="C25" s="1">
        <v>838000</v>
      </c>
      <c r="D25" s="1">
        <v>41900</v>
      </c>
      <c r="E25">
        <v>12</v>
      </c>
    </row>
    <row r="26" spans="2:5" x14ac:dyDescent="0.2">
      <c r="B26" s="32" t="s">
        <v>35</v>
      </c>
      <c r="C26" s="33">
        <f>SUM(C5:C25)/21</f>
        <v>1216314.2857142857</v>
      </c>
      <c r="D26" s="33">
        <v>60815.714285714283</v>
      </c>
      <c r="E26" s="44">
        <v>17.952380952380953</v>
      </c>
    </row>
  </sheetData>
  <mergeCells count="4">
    <mergeCell ref="D3:D4"/>
    <mergeCell ref="E3:E4"/>
    <mergeCell ref="B3:B4"/>
    <mergeCell ref="C3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Förenklad tabell</vt:lpstr>
      <vt:lpstr>Priseffekt</vt:lpstr>
      <vt:lpstr>Tabell till PRM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Hasselvik</dc:creator>
  <cp:lastModifiedBy>Linda Hasselvik</cp:lastModifiedBy>
  <dcterms:created xsi:type="dcterms:W3CDTF">2026-01-12T12:43:53Z</dcterms:created>
  <dcterms:modified xsi:type="dcterms:W3CDTF">2026-01-30T08:21:27Z</dcterms:modified>
</cp:coreProperties>
</file>