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jof/Documents/Undersökningar/Semesterundersökning 2026/"/>
    </mc:Choice>
  </mc:AlternateContent>
  <xr:revisionPtr revIDLastSave="0" documentId="13_ncr:1_{A9EFAA76-B92E-3B41-8FBF-C66E52C3B836}" xr6:coauthVersionLast="47" xr6:coauthVersionMax="47" xr10:uidLastSave="{00000000-0000-0000-0000-000000000000}"/>
  <bookViews>
    <workbookView xWindow="1280" yWindow="600" windowWidth="41740" windowHeight="25340" xr2:uid="{00000000-000D-0000-FFFF-FFFF00000000}"/>
  </bookViews>
  <sheets>
    <sheet name="Resultat" sheetId="1" r:id="rId1"/>
    <sheet name="Q3 omräknat till medelvärde" sheetId="3" r:id="rId2"/>
    <sheet name="Q5 omräkn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F9" i="2" s="1"/>
  <c r="F7" i="2"/>
  <c r="F6" i="2"/>
  <c r="F5" i="2"/>
  <c r="G11" i="3"/>
  <c r="F6" i="3" s="1"/>
  <c r="F9" i="3"/>
  <c r="F8" i="3"/>
  <c r="E6" i="2"/>
  <c r="E7" i="2"/>
  <c r="E8" i="2"/>
  <c r="E9" i="2"/>
  <c r="E10" i="2"/>
  <c r="E5" i="2"/>
  <c r="F10" i="3" l="1"/>
  <c r="G12" i="3" s="1"/>
  <c r="G10" i="3"/>
  <c r="G8" i="3"/>
  <c r="F7" i="3"/>
  <c r="G7" i="3" s="1"/>
  <c r="G6" i="3"/>
  <c r="F5" i="3"/>
  <c r="G5" i="3" s="1"/>
  <c r="F4" i="3"/>
  <c r="G4" i="3" s="1"/>
  <c r="F3" i="3"/>
  <c r="G3" i="3" s="1"/>
  <c r="G9" i="3" l="1"/>
  <c r="G13" i="3" s="1"/>
</calcChain>
</file>

<file path=xl/sharedStrings.xml><?xml version="1.0" encoding="utf-8"?>
<sst xmlns="http://schemas.openxmlformats.org/spreadsheetml/2006/main" count="218" uniqueCount="89">
  <si>
    <t/>
  </si>
  <si>
    <t>Total</t>
  </si>
  <si>
    <t>Kön</t>
  </si>
  <si>
    <t>Åldersgrupper</t>
  </si>
  <si>
    <t>Åldersgrupper (II)</t>
  </si>
  <si>
    <t>Personlig månadsinkomst</t>
  </si>
  <si>
    <t>Sysselsättning</t>
  </si>
  <si>
    <t>Vilken är din högst avslutade utbildning?</t>
  </si>
  <si>
    <t>Boendeform (I)</t>
  </si>
  <si>
    <t>Boendeform, ägandeform (II)</t>
  </si>
  <si>
    <t>Riksområde</t>
  </si>
  <si>
    <t>Storstadsområden</t>
  </si>
  <si>
    <t>Man</t>
  </si>
  <si>
    <t>Kvinna</t>
  </si>
  <si>
    <t>18-34 år</t>
  </si>
  <si>
    <t>35-55 år</t>
  </si>
  <si>
    <t>56-79 år</t>
  </si>
  <si>
    <t>18-29 år</t>
  </si>
  <si>
    <t>30-49 år</t>
  </si>
  <si>
    <t>50-64 år</t>
  </si>
  <si>
    <t>65-79 år</t>
  </si>
  <si>
    <t>Upp till 24.999 kr/månad</t>
  </si>
  <si>
    <t>25.000-34.999 kronor/månad</t>
  </si>
  <si>
    <t>35.000 kr eller mer/månad</t>
  </si>
  <si>
    <t>Ej uppgift/vill ej uppge</t>
  </si>
  <si>
    <t>Heltid/deltid/egen företagare</t>
  </si>
  <si>
    <t>Övriga</t>
  </si>
  <si>
    <t>Grundskola/gymnasium</t>
  </si>
  <si>
    <t>Högskola, universitet</t>
  </si>
  <si>
    <t>Lägenhet</t>
  </si>
  <si>
    <t>Villa/radhus</t>
  </si>
  <si>
    <t>Annat boende</t>
  </si>
  <si>
    <t>Ägt boende (bostadsrätt/villa/radhus)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</si>
  <si>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</si>
  <si>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</si>
  <si>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</si>
  <si>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</si>
  <si>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</si>
  <si>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</si>
  <si>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</si>
  <si>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</si>
  <si>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</si>
  <si>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</si>
  <si>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</si>
  <si>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Storstadsregioner (Sth+Gbg+Mlm)</t>
  </si>
  <si>
    <t>%</t>
  </si>
  <si>
    <t>Kommer du att ha sommarsemester i år?</t>
  </si>
  <si>
    <t>Ja</t>
  </si>
  <si>
    <t>Nej</t>
  </si>
  <si>
    <t>Vet ej</t>
  </si>
  <si>
    <t>Ungefär hur länge kommer du ha semester?</t>
  </si>
  <si>
    <t>Mindre än en vecka</t>
  </si>
  <si>
    <t>1 vecka</t>
  </si>
  <si>
    <t>2 veckor</t>
  </si>
  <si>
    <t>3 veckor</t>
  </si>
  <si>
    <t>4 veckor</t>
  </si>
  <si>
    <t>Mer än 4 veckor</t>
  </si>
  <si>
    <t>Hur mycket extra planerar du att spendera under semestern? Till exempel på saker så som hotell, transport, restaurangbesök och aktiviteter.</t>
  </si>
  <si>
    <t>Mindre än 10 000 kronor</t>
  </si>
  <si>
    <t>10 000-19 999 kronor</t>
  </si>
  <si>
    <t>20 000-29 999 kronor</t>
  </si>
  <si>
    <t>30 000-39 999 kronor</t>
  </si>
  <si>
    <t>40 000-49 999 kronor</t>
  </si>
  <si>
    <t>50 000 kronor eller mer</t>
  </si>
  <si>
    <t>Planerar inte att spendera något extra</t>
  </si>
  <si>
    <t>Kommer du att lägga mer pengar på din semester i år jämfört med i fjol på grund av att din ekonomiska situation förbättrats?</t>
  </si>
  <si>
    <t>Min ekonomiska situatuion har inte förbättrats</t>
  </si>
  <si>
    <t>Ja (summering)</t>
  </si>
  <si>
    <t>Nej (summering)</t>
  </si>
  <si>
    <t>Har risken för höga bränslepriser och inställda flyg till följd av bränslebrist påverkat dina semesterplaner?</t>
  </si>
  <si>
    <t>Ja, jag/vi har valt att avvakta med att boka flygbiljetter</t>
  </si>
  <si>
    <t>Ja, det har blivit för dyrt så jag/vi kommer inte att flyga alls</t>
  </si>
  <si>
    <t>Ja, jag/vi har ändrat hur eller vart jag/vi reser</t>
  </si>
  <si>
    <t>Nej, jag/vi hade inte tänkt flyga under semestern</t>
  </si>
  <si>
    <t>Nej, jag/vi planerar att flyga som planerat ändå</t>
  </si>
  <si>
    <t>Bas</t>
  </si>
  <si>
    <t>Antal svarande</t>
  </si>
  <si>
    <t>Antal</t>
  </si>
  <si>
    <t>Andel</t>
  </si>
  <si>
    <t>Medelvärde</t>
  </si>
  <si>
    <t>Omräknat till medelvärde</t>
  </si>
  <si>
    <t>Totalt värde per svarsalternativ</t>
  </si>
  <si>
    <t>Antal svarande totalt</t>
  </si>
  <si>
    <t>Antal svarande exkl. "Vej ej"</t>
  </si>
  <si>
    <t>Antal svarande exkl. "Hade inte tänkt flyga under semestern" och "vet ej"</t>
  </si>
  <si>
    <t>Andel av de som planerade att flyga</t>
  </si>
  <si>
    <t>Andel totalt</t>
  </si>
  <si>
    <t>-</t>
  </si>
  <si>
    <t>Andel av de som hade tänkt flyga vars planer påverkats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</si>
</sst>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9"/>
      <color rgb="FF3F3F3F"/>
      <name val="Verdana"/>
      <family val="2"/>
    </font>
    <font>
      <sz val="9"/>
      <color rgb="FF4D4D4D"/>
      <name val="Verdana"/>
      <family val="2"/>
    </font>
    <font>
      <i/>
      <sz val="9"/>
      <color rgb="FF3F3F3F"/>
      <name val="Verdana"/>
      <family val="2"/>
    </font>
    <font>
      <i/>
      <sz val="9"/>
      <color rgb="FF4D4D4D"/>
      <name val="Verdana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 style="thin">
        <color rgb="FFD2D2D2"/>
      </left>
      <right style="thin">
        <color rgb="FFD2D2D2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medium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medium">
        <color indexed="64"/>
      </bottom>
      <diagonal/>
    </border>
    <border>
      <left style="thin">
        <color rgb="FFD2D2D2"/>
      </left>
      <right style="thin">
        <color rgb="FFD2D2D2"/>
      </right>
      <top/>
      <bottom style="thin">
        <color rgb="FFD2D2D2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/>
      <right style="thin">
        <color rgb="FFD2D2D2"/>
      </right>
      <top/>
      <bottom style="medium">
        <color indexed="64"/>
      </bottom>
      <diagonal/>
    </border>
    <border>
      <left/>
      <right style="thin">
        <color rgb="FFD2D2D2"/>
      </right>
      <top style="thin">
        <color indexed="64"/>
      </top>
      <bottom/>
      <diagonal/>
    </border>
    <border>
      <left style="thin">
        <color rgb="FFD2D2D2"/>
      </left>
      <right style="thin">
        <color rgb="FFD2D2D2"/>
      </right>
      <top style="thin">
        <color indexed="64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indexed="64"/>
      </top>
      <bottom style="thin">
        <color rgb="FFE6E6E6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2" fillId="4" borderId="3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8" fillId="0" borderId="0" xfId="0" applyFont="1" applyFill="1"/>
    <xf numFmtId="0" fontId="7" fillId="0" borderId="2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9" fontId="7" fillId="0" borderId="3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/>
    <xf numFmtId="1" fontId="7" fillId="0" borderId="6" xfId="0" applyNumberFormat="1" applyFont="1" applyFill="1" applyBorder="1"/>
    <xf numFmtId="0" fontId="7" fillId="0" borderId="1" xfId="0" applyFont="1" applyFill="1" applyBorder="1"/>
    <xf numFmtId="1" fontId="7" fillId="0" borderId="7" xfId="0" applyNumberFormat="1" applyFont="1" applyFill="1" applyBorder="1"/>
    <xf numFmtId="0" fontId="7" fillId="0" borderId="1" xfId="0" applyFont="1" applyFill="1" applyBorder="1" applyAlignment="1">
      <alignment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9" fontId="7" fillId="0" borderId="9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3" fontId="7" fillId="0" borderId="11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Alignment="1">
      <alignment horizontal="right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9" fontId="7" fillId="0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/>
    <xf numFmtId="0" fontId="8" fillId="0" borderId="1" xfId="0" applyFont="1" applyBorder="1"/>
    <xf numFmtId="0" fontId="7" fillId="0" borderId="1" xfId="0" applyFont="1" applyFill="1" applyBorder="1" applyAlignment="1">
      <alignment horizontal="left" vertical="top" wrapText="1"/>
    </xf>
    <xf numFmtId="9" fontId="7" fillId="0" borderId="1" xfId="1" applyFont="1" applyFill="1" applyBorder="1"/>
    <xf numFmtId="3" fontId="7" fillId="0" borderId="1" xfId="0" applyNumberFormat="1" applyFont="1" applyFill="1" applyBorder="1"/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left" vertical="top" wrapText="1"/>
    </xf>
    <xf numFmtId="9" fontId="7" fillId="0" borderId="7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top" wrapText="1"/>
    </xf>
    <xf numFmtId="9" fontId="7" fillId="0" borderId="6" xfId="0" applyNumberFormat="1" applyFont="1" applyFill="1" applyBorder="1" applyAlignment="1">
      <alignment horizontal="center" vertical="center" wrapText="1"/>
    </xf>
    <xf numFmtId="9" fontId="7" fillId="0" borderId="6" xfId="1" applyFont="1" applyFill="1" applyBorder="1"/>
    <xf numFmtId="0" fontId="7" fillId="0" borderId="7" xfId="0" applyFont="1" applyFill="1" applyBorder="1" applyAlignment="1">
      <alignment horizontal="right"/>
    </xf>
    <xf numFmtId="9" fontId="7" fillId="0" borderId="1" xfId="1" applyFont="1" applyFill="1" applyBorder="1" applyAlignment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8"/>
  <sheetViews>
    <sheetView tabSelected="1" zoomScale="193" zoomScaleNormal="209" workbookViewId="0">
      <selection activeCell="C31" sqref="C31"/>
    </sheetView>
  </sheetViews>
  <sheetFormatPr baseColWidth="10" defaultColWidth="9.1640625" defaultRowHeight="15" x14ac:dyDescent="0.2"/>
  <cols>
    <col min="1" max="1" width="62.1640625" style="4" customWidth="1"/>
    <col min="2" max="2" width="31.83203125" style="4" bestFit="1" customWidth="1"/>
    <col min="3" max="3" width="21.5" style="4" customWidth="1"/>
    <col min="4" max="12" width="12.5" style="4" customWidth="1"/>
    <col min="13" max="38" width="21.5" style="4" customWidth="1"/>
    <col min="39" max="16384" width="9.1640625" style="4"/>
  </cols>
  <sheetData>
    <row r="1" spans="1:38" ht="49.5" customHeight="1" x14ac:dyDescent="0.2">
      <c r="A1" s="2" t="s">
        <v>0</v>
      </c>
      <c r="B1" s="13" t="s">
        <v>0</v>
      </c>
      <c r="C1" s="3"/>
      <c r="D1" s="12" t="s">
        <v>2</v>
      </c>
      <c r="E1" s="12" t="s">
        <v>0</v>
      </c>
      <c r="F1" s="12" t="s">
        <v>3</v>
      </c>
      <c r="G1" s="12" t="s">
        <v>0</v>
      </c>
      <c r="H1" s="12" t="s">
        <v>0</v>
      </c>
      <c r="I1" s="12" t="s">
        <v>4</v>
      </c>
      <c r="J1" s="12" t="s">
        <v>0</v>
      </c>
      <c r="K1" s="12" t="s">
        <v>0</v>
      </c>
      <c r="L1" s="12" t="s">
        <v>0</v>
      </c>
      <c r="M1" s="12" t="s">
        <v>5</v>
      </c>
      <c r="N1" s="12" t="s">
        <v>0</v>
      </c>
      <c r="O1" s="12" t="s">
        <v>0</v>
      </c>
      <c r="P1" s="12" t="s">
        <v>0</v>
      </c>
      <c r="Q1" s="12" t="s">
        <v>6</v>
      </c>
      <c r="R1" s="12" t="s">
        <v>0</v>
      </c>
      <c r="S1" s="12" t="s">
        <v>7</v>
      </c>
      <c r="T1" s="12" t="s">
        <v>0</v>
      </c>
      <c r="U1" s="12" t="s">
        <v>8</v>
      </c>
      <c r="V1" s="12" t="s">
        <v>0</v>
      </c>
      <c r="W1" s="12" t="s">
        <v>0</v>
      </c>
      <c r="X1" s="12" t="s">
        <v>9</v>
      </c>
      <c r="Y1" s="12" t="s">
        <v>0</v>
      </c>
      <c r="Z1" s="12" t="s">
        <v>10</v>
      </c>
      <c r="AA1" s="12" t="s">
        <v>0</v>
      </c>
      <c r="AB1" s="12" t="s">
        <v>0</v>
      </c>
      <c r="AC1" s="12" t="s">
        <v>0</v>
      </c>
      <c r="AD1" s="12" t="s">
        <v>0</v>
      </c>
      <c r="AE1" s="12" t="s">
        <v>0</v>
      </c>
      <c r="AF1" s="12" t="s">
        <v>0</v>
      </c>
      <c r="AG1" s="12" t="s">
        <v>0</v>
      </c>
      <c r="AH1" s="12" t="s">
        <v>11</v>
      </c>
      <c r="AI1" s="12" t="s">
        <v>0</v>
      </c>
      <c r="AJ1" s="12" t="s">
        <v>0</v>
      </c>
      <c r="AK1" s="12" t="s">
        <v>0</v>
      </c>
      <c r="AL1" s="12" t="s">
        <v>0</v>
      </c>
    </row>
    <row r="2" spans="1:38" ht="51" customHeight="1" x14ac:dyDescent="0.2">
      <c r="A2" s="4" t="s">
        <v>0</v>
      </c>
      <c r="B2" s="11" t="s">
        <v>0</v>
      </c>
      <c r="C2" s="3" t="s">
        <v>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  <c r="Y2" s="3" t="s">
        <v>26</v>
      </c>
      <c r="Z2" s="3" t="s">
        <v>33</v>
      </c>
      <c r="AA2" s="3" t="s">
        <v>34</v>
      </c>
      <c r="AB2" s="3" t="s">
        <v>35</v>
      </c>
      <c r="AC2" s="3" t="s">
        <v>36</v>
      </c>
      <c r="AD2" s="3" t="s">
        <v>37</v>
      </c>
      <c r="AE2" s="3" t="s">
        <v>38</v>
      </c>
      <c r="AF2" s="3" t="s">
        <v>39</v>
      </c>
      <c r="AG2" s="3" t="s">
        <v>40</v>
      </c>
      <c r="AH2" s="3" t="s">
        <v>33</v>
      </c>
      <c r="AI2" s="3" t="s">
        <v>41</v>
      </c>
      <c r="AJ2" s="3" t="s">
        <v>42</v>
      </c>
      <c r="AK2" s="3" t="s">
        <v>43</v>
      </c>
      <c r="AL2" s="3" t="s">
        <v>44</v>
      </c>
    </row>
    <row r="3" spans="1:38" x14ac:dyDescent="0.2">
      <c r="A3" s="2" t="s">
        <v>0</v>
      </c>
      <c r="B3" s="11" t="s">
        <v>0</v>
      </c>
      <c r="C3" s="3" t="s">
        <v>45</v>
      </c>
      <c r="D3" s="3" t="s">
        <v>45</v>
      </c>
      <c r="E3" s="3" t="s">
        <v>45</v>
      </c>
      <c r="F3" s="3" t="s">
        <v>45</v>
      </c>
      <c r="G3" s="3" t="s">
        <v>45</v>
      </c>
      <c r="H3" s="3" t="s">
        <v>45</v>
      </c>
      <c r="I3" s="3" t="s">
        <v>45</v>
      </c>
      <c r="J3" s="3" t="s">
        <v>45</v>
      </c>
      <c r="K3" s="3" t="s">
        <v>45</v>
      </c>
      <c r="L3" s="3" t="s">
        <v>45</v>
      </c>
      <c r="M3" s="3" t="s">
        <v>45</v>
      </c>
      <c r="N3" s="3" t="s">
        <v>45</v>
      </c>
      <c r="O3" s="3" t="s">
        <v>45</v>
      </c>
      <c r="P3" s="3" t="s">
        <v>45</v>
      </c>
      <c r="Q3" s="3" t="s">
        <v>45</v>
      </c>
      <c r="R3" s="3" t="s">
        <v>45</v>
      </c>
      <c r="S3" s="3" t="s">
        <v>45</v>
      </c>
      <c r="T3" s="3" t="s">
        <v>45</v>
      </c>
      <c r="U3" s="3" t="s">
        <v>45</v>
      </c>
      <c r="V3" s="3" t="s">
        <v>45</v>
      </c>
      <c r="W3" s="3" t="s">
        <v>45</v>
      </c>
      <c r="X3" s="3" t="s">
        <v>45</v>
      </c>
      <c r="Y3" s="3" t="s">
        <v>45</v>
      </c>
      <c r="Z3" s="3" t="s">
        <v>45</v>
      </c>
      <c r="AA3" s="3" t="s">
        <v>45</v>
      </c>
      <c r="AB3" s="3" t="s">
        <v>45</v>
      </c>
      <c r="AC3" s="3" t="s">
        <v>45</v>
      </c>
      <c r="AD3" s="3" t="s">
        <v>45</v>
      </c>
      <c r="AE3" s="3" t="s">
        <v>45</v>
      </c>
      <c r="AF3" s="3" t="s">
        <v>45</v>
      </c>
      <c r="AG3" s="3" t="s">
        <v>45</v>
      </c>
      <c r="AH3" s="3" t="s">
        <v>45</v>
      </c>
      <c r="AI3" s="3" t="s">
        <v>45</v>
      </c>
      <c r="AJ3" s="3" t="s">
        <v>45</v>
      </c>
      <c r="AK3" s="3" t="s">
        <v>45</v>
      </c>
      <c r="AL3" s="3" t="s">
        <v>45</v>
      </c>
    </row>
    <row r="4" spans="1:38" x14ac:dyDescent="0.2">
      <c r="A4" s="10" t="s">
        <v>46</v>
      </c>
      <c r="B4" s="1" t="s">
        <v>47</v>
      </c>
      <c r="C4" s="5">
        <v>0.78111168981403201</v>
      </c>
      <c r="D4" s="5">
        <v>0.77347553027056104</v>
      </c>
      <c r="E4" s="5">
        <v>0.78892999215709603</v>
      </c>
      <c r="F4" s="5">
        <v>0.69377246326953501</v>
      </c>
      <c r="G4" s="5">
        <v>0.90865906655460404</v>
      </c>
      <c r="H4" s="5">
        <v>0.72001483095880403</v>
      </c>
      <c r="I4" s="5">
        <v>0.64937690983636398</v>
      </c>
      <c r="J4" s="5">
        <v>0.881641662747499</v>
      </c>
      <c r="K4" s="5">
        <v>0.86534163267150899</v>
      </c>
      <c r="L4" s="5">
        <v>0.59026435117320397</v>
      </c>
      <c r="M4" s="5">
        <v>0.47880589384884298</v>
      </c>
      <c r="N4" s="5">
        <v>0.75483957615113895</v>
      </c>
      <c r="O4" s="5">
        <v>0.92117453398998805</v>
      </c>
      <c r="P4" s="5">
        <v>0.56533568686840996</v>
      </c>
      <c r="Q4" s="5">
        <v>0.90708095661827004</v>
      </c>
      <c r="R4" s="5">
        <v>0.50102628569544305</v>
      </c>
      <c r="S4" s="5">
        <v>0.68574500616715595</v>
      </c>
      <c r="T4" s="5">
        <v>0.83220817299122996</v>
      </c>
      <c r="U4" s="5">
        <v>0.76967368130908598</v>
      </c>
      <c r="V4" s="5">
        <v>0.82440331917637</v>
      </c>
      <c r="W4" s="5">
        <v>0.58331820217439201</v>
      </c>
      <c r="X4" s="5">
        <v>0.81122305035447995</v>
      </c>
      <c r="Y4" s="5">
        <v>0.70608249466190598</v>
      </c>
      <c r="Z4" s="5">
        <v>0.83707522931307499</v>
      </c>
      <c r="AA4" s="5">
        <v>0.75483548765899899</v>
      </c>
      <c r="AB4" s="5">
        <v>0.74410626741141805</v>
      </c>
      <c r="AC4" s="5">
        <v>0.75028336581362898</v>
      </c>
      <c r="AD4" s="5">
        <v>0.77290899642565702</v>
      </c>
      <c r="AE4" s="5">
        <v>0.79998662106271101</v>
      </c>
      <c r="AF4" s="5">
        <v>0.769672226872534</v>
      </c>
      <c r="AG4" s="5">
        <v>0.79462824767973905</v>
      </c>
      <c r="AH4" s="5">
        <v>0.83757830816113099</v>
      </c>
      <c r="AI4" s="5">
        <v>0.71430811926468496</v>
      </c>
      <c r="AJ4" s="5">
        <v>0.75969856282565396</v>
      </c>
      <c r="AK4" s="5">
        <v>0.77110947204404401</v>
      </c>
      <c r="AL4" s="5">
        <v>0.79691595264371595</v>
      </c>
    </row>
    <row r="5" spans="1:38" x14ac:dyDescent="0.2">
      <c r="A5" s="11" t="s">
        <v>0</v>
      </c>
      <c r="B5" s="1" t="s">
        <v>48</v>
      </c>
      <c r="C5" s="6">
        <v>0.16340796276720701</v>
      </c>
      <c r="D5" s="6">
        <v>0.172486755284052</v>
      </c>
      <c r="E5" s="6">
        <v>0.15411261680140201</v>
      </c>
      <c r="F5" s="6">
        <v>0.21336009311676701</v>
      </c>
      <c r="G5" s="6">
        <v>7.8085217980946406E-2</v>
      </c>
      <c r="H5" s="6">
        <v>0.211765137350065</v>
      </c>
      <c r="I5" s="6">
        <v>0.24876495627115999</v>
      </c>
      <c r="J5" s="6">
        <v>9.0451544548918295E-2</v>
      </c>
      <c r="K5" s="6">
        <v>0.105606743583573</v>
      </c>
      <c r="L5" s="6">
        <v>0.30861984636849499</v>
      </c>
      <c r="M5" s="6">
        <v>0.36581860262683802</v>
      </c>
      <c r="N5" s="6">
        <v>0.215031725301911</v>
      </c>
      <c r="O5" s="6">
        <v>6.1881960889250097E-2</v>
      </c>
      <c r="P5" s="6">
        <v>0.29824391266876099</v>
      </c>
      <c r="Q5" s="6">
        <v>7.2842827183804498E-2</v>
      </c>
      <c r="R5" s="6">
        <v>0.36294770008253902</v>
      </c>
      <c r="S5" s="6">
        <v>0.23554242850364701</v>
      </c>
      <c r="T5" s="6">
        <v>0.125289258042628</v>
      </c>
      <c r="U5" s="6">
        <v>0.16692988459271299</v>
      </c>
      <c r="V5" s="6">
        <v>0.13572442816167399</v>
      </c>
      <c r="W5" s="6">
        <v>0.23742493341460899</v>
      </c>
      <c r="X5" s="6">
        <v>0.13395962867932301</v>
      </c>
      <c r="Y5" s="6">
        <v>0.22381690630817599</v>
      </c>
      <c r="Z5" s="6">
        <v>0.10761966906210101</v>
      </c>
      <c r="AA5" s="6">
        <v>0.182172960772785</v>
      </c>
      <c r="AB5" s="6">
        <v>0.22087318692611199</v>
      </c>
      <c r="AC5" s="6">
        <v>0.18322287986166699</v>
      </c>
      <c r="AD5" s="6">
        <v>0.17337726212365301</v>
      </c>
      <c r="AE5" s="6">
        <v>0.170571264957952</v>
      </c>
      <c r="AF5" s="6">
        <v>0.167819199909885</v>
      </c>
      <c r="AG5" s="6">
        <v>0.13587656198065201</v>
      </c>
      <c r="AH5" s="6">
        <v>0.106082896965602</v>
      </c>
      <c r="AI5" s="6">
        <v>0.23959323720498801</v>
      </c>
      <c r="AJ5" s="6">
        <v>0.17613603956322399</v>
      </c>
      <c r="AK5" s="6">
        <v>0.174157296234977</v>
      </c>
      <c r="AL5" s="6">
        <v>0.14642320045996199</v>
      </c>
    </row>
    <row r="6" spans="1:38" x14ac:dyDescent="0.2">
      <c r="A6" s="11" t="s">
        <v>0</v>
      </c>
      <c r="B6" s="1" t="s">
        <v>49</v>
      </c>
      <c r="C6" s="5">
        <v>5.5480347418761199E-2</v>
      </c>
      <c r="D6" s="5">
        <v>5.40377144453872E-2</v>
      </c>
      <c r="E6" s="5">
        <v>5.6957391041501701E-2</v>
      </c>
      <c r="F6" s="5">
        <v>9.2867443613698003E-2</v>
      </c>
      <c r="G6" s="5">
        <v>1.3255715464449799E-2</v>
      </c>
      <c r="H6" s="5">
        <v>6.82200316911315E-2</v>
      </c>
      <c r="I6" s="5">
        <v>0.101858133892476</v>
      </c>
      <c r="J6" s="5">
        <v>2.7906792703582501E-2</v>
      </c>
      <c r="K6" s="5">
        <v>2.9051623744918501E-2</v>
      </c>
      <c r="L6" s="5">
        <v>0.101115802458301</v>
      </c>
      <c r="M6" s="5">
        <v>0.155375503524319</v>
      </c>
      <c r="N6" s="5">
        <v>3.0128698546950002E-2</v>
      </c>
      <c r="O6" s="5">
        <v>1.6943505120762498E-2</v>
      </c>
      <c r="P6" s="5">
        <v>0.13642040046282899</v>
      </c>
      <c r="Q6" s="5">
        <v>2.00762161979256E-2</v>
      </c>
      <c r="R6" s="5">
        <v>0.13602601422201799</v>
      </c>
      <c r="S6" s="5">
        <v>7.8712565329196002E-2</v>
      </c>
      <c r="T6" s="5">
        <v>4.2502568966142303E-2</v>
      </c>
      <c r="U6" s="5">
        <v>6.3396434098201102E-2</v>
      </c>
      <c r="V6" s="5">
        <v>3.98722526619558E-2</v>
      </c>
      <c r="W6" s="5">
        <v>0.179256864411</v>
      </c>
      <c r="X6" s="5">
        <v>5.4817320966197E-2</v>
      </c>
      <c r="Y6" s="5">
        <v>7.0100599029917707E-2</v>
      </c>
      <c r="Z6" s="5">
        <v>5.5305101624823598E-2</v>
      </c>
      <c r="AA6" s="5">
        <v>6.2991551568216494E-2</v>
      </c>
      <c r="AB6" s="5">
        <v>3.5020545662470301E-2</v>
      </c>
      <c r="AC6" s="5">
        <v>6.6493754324703294E-2</v>
      </c>
      <c r="AD6" s="5">
        <v>5.3713741450690099E-2</v>
      </c>
      <c r="AE6" s="5">
        <v>2.9442113979337301E-2</v>
      </c>
      <c r="AF6" s="5">
        <v>6.2508573217580701E-2</v>
      </c>
      <c r="AG6" s="5">
        <v>6.9495190339608395E-2</v>
      </c>
      <c r="AH6" s="5">
        <v>5.6338794873267199E-2</v>
      </c>
      <c r="AI6" s="5">
        <v>4.60986435303272E-2</v>
      </c>
      <c r="AJ6" s="5">
        <v>6.41653976111215E-2</v>
      </c>
      <c r="AK6" s="5">
        <v>5.4733231720979401E-2</v>
      </c>
      <c r="AL6" s="5">
        <v>5.6660846896322697E-2</v>
      </c>
    </row>
    <row r="7" spans="1:38" x14ac:dyDescent="0.2">
      <c r="A7" s="11" t="s">
        <v>0</v>
      </c>
      <c r="B7" s="7" t="s">
        <v>75</v>
      </c>
      <c r="C7" s="8">
        <v>1280.9999999976001</v>
      </c>
      <c r="D7" s="8">
        <v>648.04878843259996</v>
      </c>
      <c r="E7" s="8">
        <v>632.95121156499999</v>
      </c>
      <c r="F7" s="8">
        <v>381.39208766780001</v>
      </c>
      <c r="G7" s="8">
        <v>467.93747666320002</v>
      </c>
      <c r="H7" s="8">
        <v>431.67043566659999</v>
      </c>
      <c r="I7" s="8">
        <v>248.48690081460001</v>
      </c>
      <c r="J7" s="8">
        <v>497.71904533539998</v>
      </c>
      <c r="K7" s="8">
        <v>308.14143024160001</v>
      </c>
      <c r="L7" s="8">
        <v>226.65262360599999</v>
      </c>
      <c r="M7" s="8">
        <v>255.9866077298</v>
      </c>
      <c r="N7" s="8">
        <v>194.35146415220001</v>
      </c>
      <c r="O7" s="8">
        <v>735.52725265380002</v>
      </c>
      <c r="P7" s="8">
        <v>95.134675461800001</v>
      </c>
      <c r="Q7" s="8">
        <v>889.10943411460005</v>
      </c>
      <c r="R7" s="8">
        <v>385.0522590393</v>
      </c>
      <c r="S7" s="8">
        <v>443.62090391999999</v>
      </c>
      <c r="T7" s="8">
        <v>829.62938081200002</v>
      </c>
      <c r="U7" s="8">
        <v>551.48177752779998</v>
      </c>
      <c r="V7" s="8">
        <v>504.60483744620001</v>
      </c>
      <c r="W7" s="8">
        <v>56.664581122599998</v>
      </c>
      <c r="X7" s="8">
        <v>835.24624041430002</v>
      </c>
      <c r="Y7" s="8">
        <v>277.50495568230002</v>
      </c>
      <c r="Z7" s="8">
        <v>290.74056562229998</v>
      </c>
      <c r="AA7" s="8">
        <v>234.7500607488</v>
      </c>
      <c r="AB7" s="8">
        <v>115.66879055059999</v>
      </c>
      <c r="AC7" s="8">
        <v>185.0887974215</v>
      </c>
      <c r="AD7" s="8">
        <v>251.3428546733</v>
      </c>
      <c r="AE7" s="8">
        <v>85.814596121500003</v>
      </c>
      <c r="AF7" s="8">
        <v>50.637402429300003</v>
      </c>
      <c r="AG7" s="8">
        <v>66.9569324303</v>
      </c>
      <c r="AH7" s="8">
        <v>285.4061142836</v>
      </c>
      <c r="AI7" s="8">
        <v>82.595183207399998</v>
      </c>
      <c r="AJ7" s="8">
        <v>128.49573215410001</v>
      </c>
      <c r="AK7" s="8">
        <v>784.50297035250003</v>
      </c>
      <c r="AL7" s="8">
        <v>496.49702964509999</v>
      </c>
    </row>
    <row r="8" spans="1:38" x14ac:dyDescent="0.2">
      <c r="A8" s="10" t="s">
        <v>50</v>
      </c>
      <c r="B8" s="1" t="s">
        <v>51</v>
      </c>
      <c r="C8" s="5">
        <v>3.1431267077344301E-3</v>
      </c>
      <c r="D8" s="5">
        <v>3.25594551645089E-3</v>
      </c>
      <c r="E8" s="5">
        <v>3.0298796077827101E-3</v>
      </c>
      <c r="F8" s="5">
        <v>0</v>
      </c>
      <c r="G8" s="5">
        <v>0</v>
      </c>
      <c r="H8" s="5">
        <v>1.01188325289139E-2</v>
      </c>
      <c r="I8" s="5">
        <v>0</v>
      </c>
      <c r="J8" s="5">
        <v>0</v>
      </c>
      <c r="K8" s="5">
        <v>5.5112390452483999E-3</v>
      </c>
      <c r="L8" s="5">
        <v>1.2523579875711E-2</v>
      </c>
      <c r="M8" s="5">
        <v>6.9103030369021398E-3</v>
      </c>
      <c r="N8" s="5">
        <v>1.5664476179442999E-2</v>
      </c>
      <c r="O8" s="5">
        <v>0</v>
      </c>
      <c r="P8" s="5">
        <v>0</v>
      </c>
      <c r="Q8" s="5">
        <v>7.7195517956929504E-4</v>
      </c>
      <c r="R8" s="5">
        <v>1.3075010105041701E-2</v>
      </c>
      <c r="S8" s="5">
        <v>2.7841919265311102E-3</v>
      </c>
      <c r="T8" s="5">
        <v>3.3284516675696298E-3</v>
      </c>
      <c r="U8" s="5">
        <v>0</v>
      </c>
      <c r="V8" s="5">
        <v>3.9231983840963902E-3</v>
      </c>
      <c r="W8" s="5">
        <v>4.57737889607596E-2</v>
      </c>
      <c r="X8" s="5">
        <v>4.6416174500174797E-3</v>
      </c>
      <c r="Y8" s="5">
        <v>0</v>
      </c>
      <c r="Z8" s="5">
        <v>3.2257691013163302E-3</v>
      </c>
      <c r="AA8" s="5">
        <v>0</v>
      </c>
      <c r="AB8" s="5">
        <v>1.0345149437152101E-2</v>
      </c>
      <c r="AC8" s="5">
        <v>4.4831978123568601E-3</v>
      </c>
      <c r="AD8" s="5">
        <v>0</v>
      </c>
      <c r="AE8" s="5">
        <v>0</v>
      </c>
      <c r="AF8" s="5">
        <v>2.17318446001891E-2</v>
      </c>
      <c r="AG8" s="5">
        <v>0</v>
      </c>
      <c r="AH8" s="5">
        <v>3.2840873880125099E-3</v>
      </c>
      <c r="AI8" s="5">
        <v>1.05524437529858E-2</v>
      </c>
      <c r="AJ8" s="5">
        <v>0</v>
      </c>
      <c r="AK8" s="5">
        <v>2.8720099241100801E-3</v>
      </c>
      <c r="AL8" s="5">
        <v>3.5576394243500998E-3</v>
      </c>
    </row>
    <row r="9" spans="1:38" x14ac:dyDescent="0.2">
      <c r="A9" s="11" t="s">
        <v>0</v>
      </c>
      <c r="B9" s="1" t="s">
        <v>52</v>
      </c>
      <c r="C9" s="6">
        <v>1.6857597637408999E-2</v>
      </c>
      <c r="D9" s="6">
        <v>2.0914197690117001E-2</v>
      </c>
      <c r="E9" s="6">
        <v>1.27855976148969E-2</v>
      </c>
      <c r="F9" s="6">
        <v>2.8897513590671001E-2</v>
      </c>
      <c r="G9" s="6">
        <v>3.7827495577983498E-3</v>
      </c>
      <c r="H9" s="6">
        <v>2.4494486273439701E-2</v>
      </c>
      <c r="I9" s="6">
        <v>3.4045801755360101E-2</v>
      </c>
      <c r="J9" s="6">
        <v>8.5708749459316707E-3</v>
      </c>
      <c r="K9" s="6">
        <v>1.5589232506504401E-2</v>
      </c>
      <c r="L9" s="6">
        <v>2.5834577799731799E-2</v>
      </c>
      <c r="M9" s="6">
        <v>3.2091495603995199E-2</v>
      </c>
      <c r="N9" s="6">
        <v>2.2561390737008399E-2</v>
      </c>
      <c r="O9" s="6">
        <v>1.42049414619212E-2</v>
      </c>
      <c r="P9" s="6">
        <v>0</v>
      </c>
      <c r="Q9" s="6">
        <v>9.9632184239829905E-3</v>
      </c>
      <c r="R9" s="6">
        <v>4.5782930705464402E-2</v>
      </c>
      <c r="S9" s="6">
        <v>1.1281640084343099E-2</v>
      </c>
      <c r="T9" s="6">
        <v>1.94601825455245E-2</v>
      </c>
      <c r="U9" s="6">
        <v>1.7518740903009901E-2</v>
      </c>
      <c r="V9" s="6">
        <v>8.25003431911394E-3</v>
      </c>
      <c r="W9" s="6">
        <v>0.116392752960903</v>
      </c>
      <c r="X9" s="6">
        <v>1.30603355797758E-2</v>
      </c>
      <c r="Y9" s="6">
        <v>2.9937015495355501E-2</v>
      </c>
      <c r="Z9" s="6">
        <v>1.43921210806427E-2</v>
      </c>
      <c r="AA9" s="6">
        <v>3.3859142905181001E-2</v>
      </c>
      <c r="AB9" s="6">
        <v>9.8406246923757601E-3</v>
      </c>
      <c r="AC9" s="6">
        <v>1.55007598921013E-2</v>
      </c>
      <c r="AD9" s="6">
        <v>1.33066359059829E-2</v>
      </c>
      <c r="AE9" s="6">
        <v>2.5940242661069601E-2</v>
      </c>
      <c r="AF9" s="6">
        <v>0</v>
      </c>
      <c r="AG9" s="6">
        <v>0</v>
      </c>
      <c r="AH9" s="6">
        <v>1.4652314484753501E-2</v>
      </c>
      <c r="AI9" s="6">
        <v>0</v>
      </c>
      <c r="AJ9" s="6">
        <v>0</v>
      </c>
      <c r="AK9" s="6">
        <v>2.2093425779550001E-2</v>
      </c>
      <c r="AL9" s="6">
        <v>8.8524962271667798E-3</v>
      </c>
    </row>
    <row r="10" spans="1:38" x14ac:dyDescent="0.2">
      <c r="A10" s="11" t="s">
        <v>0</v>
      </c>
      <c r="B10" s="1" t="s">
        <v>53</v>
      </c>
      <c r="C10" s="5">
        <v>4.5418579850577803E-2</v>
      </c>
      <c r="D10" s="5">
        <v>3.81643278600668E-2</v>
      </c>
      <c r="E10" s="5">
        <v>5.2700370977349198E-2</v>
      </c>
      <c r="F10" s="5">
        <v>6.6185128504221397E-2</v>
      </c>
      <c r="G10" s="5">
        <v>3.32981318982584E-2</v>
      </c>
      <c r="H10" s="5">
        <v>4.4320628432768697E-2</v>
      </c>
      <c r="I10" s="5">
        <v>0.10116408997729499</v>
      </c>
      <c r="J10" s="5">
        <v>2.5232933618288701E-2</v>
      </c>
      <c r="K10" s="5">
        <v>4.1860205190775199E-2</v>
      </c>
      <c r="L10" s="5">
        <v>5.1482823407943398E-2</v>
      </c>
      <c r="M10" s="5">
        <v>0.15779045038417999</v>
      </c>
      <c r="N10" s="5">
        <v>6.8778149539233502E-2</v>
      </c>
      <c r="O10" s="5">
        <v>2.2473289918521201E-2</v>
      </c>
      <c r="P10" s="5">
        <v>1.4673330366358E-2</v>
      </c>
      <c r="Q10" s="5">
        <v>3.9253448977936797E-2</v>
      </c>
      <c r="R10" s="5">
        <v>7.1471296810230997E-2</v>
      </c>
      <c r="S10" s="5">
        <v>5.6618091849660199E-2</v>
      </c>
      <c r="T10" s="5">
        <v>4.0876570896977799E-2</v>
      </c>
      <c r="U10" s="5">
        <v>5.2903633071974702E-2</v>
      </c>
      <c r="V10" s="5">
        <v>3.8408917301821499E-2</v>
      </c>
      <c r="W10" s="5">
        <v>2.6938332818150799E-2</v>
      </c>
      <c r="X10" s="5">
        <v>3.7649393314626599E-2</v>
      </c>
      <c r="Y10" s="5">
        <v>7.0499790628522602E-2</v>
      </c>
      <c r="Z10" s="5">
        <v>4.7468083500548999E-2</v>
      </c>
      <c r="AA10" s="5">
        <v>5.9425206377070501E-2</v>
      </c>
      <c r="AB10" s="5">
        <v>3.0278614302157499E-2</v>
      </c>
      <c r="AC10" s="5">
        <v>3.3347342148573697E-2</v>
      </c>
      <c r="AD10" s="5">
        <v>3.7775542968240199E-2</v>
      </c>
      <c r="AE10" s="5">
        <v>3.943605487027E-2</v>
      </c>
      <c r="AF10" s="5">
        <v>8.6943988482860696E-2</v>
      </c>
      <c r="AG10" s="5">
        <v>5.06011434173122E-2</v>
      </c>
      <c r="AH10" s="5">
        <v>4.8326253200721599E-2</v>
      </c>
      <c r="AI10" s="5">
        <v>3.2604396764987102E-2</v>
      </c>
      <c r="AJ10" s="5">
        <v>1.45122376953104E-2</v>
      </c>
      <c r="AK10" s="5">
        <v>5.05066300183847E-2</v>
      </c>
      <c r="AL10" s="5">
        <v>3.7639417420498499E-2</v>
      </c>
    </row>
    <row r="11" spans="1:38" x14ac:dyDescent="0.2">
      <c r="A11" s="11" t="s">
        <v>0</v>
      </c>
      <c r="B11" s="1" t="s">
        <v>54</v>
      </c>
      <c r="C11" s="6">
        <v>0.129208288360245</v>
      </c>
      <c r="D11" s="6">
        <v>0.12927271700626899</v>
      </c>
      <c r="E11" s="6">
        <v>0.12914361512535499</v>
      </c>
      <c r="F11" s="6">
        <v>0.142894287485203</v>
      </c>
      <c r="G11" s="6">
        <v>0.14402359288707101</v>
      </c>
      <c r="H11" s="6">
        <v>9.7289311653673605E-2</v>
      </c>
      <c r="I11" s="6">
        <v>0.12799918336743801</v>
      </c>
      <c r="J11" s="6">
        <v>0.14829756772189601</v>
      </c>
      <c r="K11" s="6">
        <v>0.13560750803633301</v>
      </c>
      <c r="L11" s="6">
        <v>5.5300153194780398E-2</v>
      </c>
      <c r="M11" s="6">
        <v>8.8399728670205596E-2</v>
      </c>
      <c r="N11" s="6">
        <v>8.3116334440466302E-2</v>
      </c>
      <c r="O11" s="6">
        <v>0.13945672103027501</v>
      </c>
      <c r="P11" s="6">
        <v>0.21882552816579401</v>
      </c>
      <c r="Q11" s="6">
        <v>0.14421236698206599</v>
      </c>
      <c r="R11" s="6">
        <v>6.7280786850364399E-2</v>
      </c>
      <c r="S11" s="6">
        <v>0.15279308824563501</v>
      </c>
      <c r="T11" s="6">
        <v>0.119933529389188</v>
      </c>
      <c r="U11" s="6">
        <v>0.138146189393764</v>
      </c>
      <c r="V11" s="6">
        <v>0.115960224485014</v>
      </c>
      <c r="W11" s="6">
        <v>9.6412259179825599E-2</v>
      </c>
      <c r="X11" s="6">
        <v>0.122042655697871</v>
      </c>
      <c r="Y11" s="6">
        <v>0.13969012508915299</v>
      </c>
      <c r="Z11" s="6">
        <v>0.132553049874269</v>
      </c>
      <c r="AA11" s="6">
        <v>8.2418473630688605E-2</v>
      </c>
      <c r="AB11" s="6">
        <v>0.16922667467139099</v>
      </c>
      <c r="AC11" s="6">
        <v>0.16467776269336501</v>
      </c>
      <c r="AD11" s="6">
        <v>0.15606280932810301</v>
      </c>
      <c r="AE11" s="6">
        <v>5.9380739356333298E-2</v>
      </c>
      <c r="AF11" s="6">
        <v>0.109232820855064</v>
      </c>
      <c r="AG11" s="6">
        <v>0.119103483449228</v>
      </c>
      <c r="AH11" s="6">
        <v>0.13140634627252301</v>
      </c>
      <c r="AI11" s="6">
        <v>0.111403453515781</v>
      </c>
      <c r="AJ11" s="6">
        <v>0.20997829637252599</v>
      </c>
      <c r="AK11" s="6">
        <v>0.11704241146751899</v>
      </c>
      <c r="AL11" s="6">
        <v>0.14780879923014001</v>
      </c>
    </row>
    <row r="12" spans="1:38" x14ac:dyDescent="0.2">
      <c r="A12" s="11" t="s">
        <v>0</v>
      </c>
      <c r="B12" s="1" t="s">
        <v>55</v>
      </c>
      <c r="C12" s="5">
        <v>0.37490713219437499</v>
      </c>
      <c r="D12" s="5">
        <v>0.405435362208107</v>
      </c>
      <c r="E12" s="5">
        <v>0.344263008620943</v>
      </c>
      <c r="F12" s="5">
        <v>0.45194384262526099</v>
      </c>
      <c r="G12" s="5">
        <v>0.38482062370423498</v>
      </c>
      <c r="H12" s="5">
        <v>0.29576197895009598</v>
      </c>
      <c r="I12" s="5">
        <v>0.40742517858809302</v>
      </c>
      <c r="J12" s="5">
        <v>0.41222228466581601</v>
      </c>
      <c r="K12" s="5">
        <v>0.43649300818827802</v>
      </c>
      <c r="L12" s="5">
        <v>9.05467108022424E-2</v>
      </c>
      <c r="M12" s="5">
        <v>0.183441120226565</v>
      </c>
      <c r="N12" s="5">
        <v>0.45974401406140702</v>
      </c>
      <c r="O12" s="5">
        <v>0.400856941974365</v>
      </c>
      <c r="P12" s="5">
        <v>0.25292430737890098</v>
      </c>
      <c r="Q12" s="5">
        <v>0.44388804001528398</v>
      </c>
      <c r="R12" s="5">
        <v>8.8846892968104801E-2</v>
      </c>
      <c r="S12" s="5">
        <v>0.39487475717237502</v>
      </c>
      <c r="T12" s="5">
        <v>0.363716122438691</v>
      </c>
      <c r="U12" s="5">
        <v>0.39198938259298899</v>
      </c>
      <c r="V12" s="5">
        <v>0.35646599140573099</v>
      </c>
      <c r="W12" s="5">
        <v>0.307291934737425</v>
      </c>
      <c r="X12" s="5">
        <v>0.35135887408285899</v>
      </c>
      <c r="Y12" s="5">
        <v>0.44278443187365302</v>
      </c>
      <c r="Z12" s="5">
        <v>0.31395065801837502</v>
      </c>
      <c r="AA12" s="5">
        <v>0.36945742620064298</v>
      </c>
      <c r="AB12" s="5">
        <v>0.434419040891738</v>
      </c>
      <c r="AC12" s="5">
        <v>0.333536259757169</v>
      </c>
      <c r="AD12" s="5">
        <v>0.42047069181948599</v>
      </c>
      <c r="AE12" s="5">
        <v>0.48686964104502101</v>
      </c>
      <c r="AF12" s="5">
        <v>0.32049704097596299</v>
      </c>
      <c r="AG12" s="5">
        <v>0.41262104102770802</v>
      </c>
      <c r="AH12" s="5">
        <v>0.31962653372668098</v>
      </c>
      <c r="AI12" s="5">
        <v>0.37628624096444802</v>
      </c>
      <c r="AJ12" s="5">
        <v>0.41802666820427398</v>
      </c>
      <c r="AK12" s="5">
        <v>0.38965942282382998</v>
      </c>
      <c r="AL12" s="5">
        <v>0.35235223174382801</v>
      </c>
    </row>
    <row r="13" spans="1:38" x14ac:dyDescent="0.2">
      <c r="A13" s="11" t="s">
        <v>0</v>
      </c>
      <c r="B13" s="1" t="s">
        <v>56</v>
      </c>
      <c r="C13" s="6">
        <v>0.39979642185373698</v>
      </c>
      <c r="D13" s="6">
        <v>0.37297093183178198</v>
      </c>
      <c r="E13" s="6">
        <v>0.42672374881573</v>
      </c>
      <c r="F13" s="6">
        <v>0.28505148909163203</v>
      </c>
      <c r="G13" s="6">
        <v>0.42448659803050598</v>
      </c>
      <c r="H13" s="6">
        <v>0.46370470534693498</v>
      </c>
      <c r="I13" s="6">
        <v>0.28832549537208102</v>
      </c>
      <c r="J13" s="6">
        <v>0.39638551532439498</v>
      </c>
      <c r="K13" s="6">
        <v>0.34959057271344002</v>
      </c>
      <c r="L13" s="6">
        <v>0.64549774209932798</v>
      </c>
      <c r="M13" s="6">
        <v>0.473109862226744</v>
      </c>
      <c r="N13" s="6">
        <v>0.28768957160603298</v>
      </c>
      <c r="O13" s="6">
        <v>0.41307762074459398</v>
      </c>
      <c r="P13" s="6">
        <v>0.37120015720794902</v>
      </c>
      <c r="Q13" s="6">
        <v>0.35292215141069899</v>
      </c>
      <c r="R13" s="6">
        <v>0.59821412137517604</v>
      </c>
      <c r="S13" s="6">
        <v>0.33725884225546099</v>
      </c>
      <c r="T13" s="6">
        <v>0.43080771906126403</v>
      </c>
      <c r="U13" s="6">
        <v>0.361399533977383</v>
      </c>
      <c r="V13" s="6">
        <v>0.44839756003141601</v>
      </c>
      <c r="W13" s="6">
        <v>0.38343969682852802</v>
      </c>
      <c r="X13" s="6">
        <v>0.43353572239869098</v>
      </c>
      <c r="Y13" s="6">
        <v>0.30037164730240901</v>
      </c>
      <c r="Z13" s="6">
        <v>0.46059664696761599</v>
      </c>
      <c r="AA13" s="6">
        <v>0.40455805629708902</v>
      </c>
      <c r="AB13" s="6">
        <v>0.33604927131280898</v>
      </c>
      <c r="AC13" s="6">
        <v>0.431743542888123</v>
      </c>
      <c r="AD13" s="6">
        <v>0.32879784159776398</v>
      </c>
      <c r="AE13" s="6">
        <v>0.35072804316582201</v>
      </c>
      <c r="AF13" s="6">
        <v>0.46159430508592297</v>
      </c>
      <c r="AG13" s="6">
        <v>0.40284183098558202</v>
      </c>
      <c r="AH13" s="6">
        <v>0.46165583557030399</v>
      </c>
      <c r="AI13" s="6">
        <v>0.44417519796427002</v>
      </c>
      <c r="AJ13" s="6">
        <v>0.29677279963394398</v>
      </c>
      <c r="AK13" s="6">
        <v>0.38764838369691501</v>
      </c>
      <c r="AL13" s="6">
        <v>0.41836965893120298</v>
      </c>
    </row>
    <row r="14" spans="1:38" x14ac:dyDescent="0.2">
      <c r="A14" s="11" t="s">
        <v>0</v>
      </c>
      <c r="B14" s="1" t="s">
        <v>49</v>
      </c>
      <c r="C14" s="5">
        <v>3.0668853395921999E-2</v>
      </c>
      <c r="D14" s="5">
        <v>2.99865178872077E-2</v>
      </c>
      <c r="E14" s="5">
        <v>3.1353779237943601E-2</v>
      </c>
      <c r="F14" s="5">
        <v>2.5027738703011101E-2</v>
      </c>
      <c r="G14" s="5">
        <v>9.5883039221312302E-3</v>
      </c>
      <c r="H14" s="5">
        <v>6.4310056814172803E-2</v>
      </c>
      <c r="I14" s="5">
        <v>4.1040250939732702E-2</v>
      </c>
      <c r="J14" s="5">
        <v>9.2908237236726497E-3</v>
      </c>
      <c r="K14" s="5">
        <v>1.53482343194204E-2</v>
      </c>
      <c r="L14" s="5">
        <v>0.118814412820263</v>
      </c>
      <c r="M14" s="5">
        <v>5.8257039851408003E-2</v>
      </c>
      <c r="N14" s="5">
        <v>6.2446063436408197E-2</v>
      </c>
      <c r="O14" s="5">
        <v>9.9304848703245501E-3</v>
      </c>
      <c r="P14" s="5">
        <v>0.142376676880998</v>
      </c>
      <c r="Q14" s="5">
        <v>8.9888190104627005E-3</v>
      </c>
      <c r="R14" s="5">
        <v>0.115328961185618</v>
      </c>
      <c r="S14" s="5">
        <v>4.4389388465994897E-2</v>
      </c>
      <c r="T14" s="5">
        <v>2.1877424000784899E-2</v>
      </c>
      <c r="U14" s="5">
        <v>3.8042520060879798E-2</v>
      </c>
      <c r="V14" s="5">
        <v>2.85940740728074E-2</v>
      </c>
      <c r="W14" s="5">
        <v>2.3751234514407901E-2</v>
      </c>
      <c r="X14" s="5">
        <v>3.77114014761585E-2</v>
      </c>
      <c r="Y14" s="5">
        <v>1.6716989610907399E-2</v>
      </c>
      <c r="Z14" s="5">
        <v>2.7813671457232101E-2</v>
      </c>
      <c r="AA14" s="5">
        <v>5.0281694589327998E-2</v>
      </c>
      <c r="AB14" s="5">
        <v>9.8406246923757601E-3</v>
      </c>
      <c r="AC14" s="5">
        <v>1.67111348083115E-2</v>
      </c>
      <c r="AD14" s="5">
        <v>4.3586478380423399E-2</v>
      </c>
      <c r="AE14" s="5">
        <v>3.76452789014836E-2</v>
      </c>
      <c r="AF14" s="5">
        <v>0</v>
      </c>
      <c r="AG14" s="5">
        <v>1.48325011201694E-2</v>
      </c>
      <c r="AH14" s="5">
        <v>2.1048629357004099E-2</v>
      </c>
      <c r="AI14" s="5">
        <v>2.4978267037527001E-2</v>
      </c>
      <c r="AJ14" s="5">
        <v>6.0709998093946699E-2</v>
      </c>
      <c r="AK14" s="5">
        <v>3.0177716289690699E-2</v>
      </c>
      <c r="AL14" s="5">
        <v>3.1419757022813598E-2</v>
      </c>
    </row>
    <row r="15" spans="1:38" x14ac:dyDescent="0.2">
      <c r="A15" s="11" t="s">
        <v>0</v>
      </c>
      <c r="B15" s="7" t="s">
        <v>75</v>
      </c>
      <c r="C15" s="8">
        <v>1000.6040746499</v>
      </c>
      <c r="D15" s="8">
        <v>501.24988027410001</v>
      </c>
      <c r="E15" s="8">
        <v>499.35419437579998</v>
      </c>
      <c r="F15" s="8">
        <v>264.5993281328</v>
      </c>
      <c r="G15" s="8">
        <v>425.19563075069999</v>
      </c>
      <c r="H15" s="8">
        <v>310.8091157664</v>
      </c>
      <c r="I15" s="8">
        <v>161.3616557858</v>
      </c>
      <c r="J15" s="8">
        <v>438.80984671060003</v>
      </c>
      <c r="K15" s="8">
        <v>266.64760833899999</v>
      </c>
      <c r="L15" s="8">
        <v>133.7849638145</v>
      </c>
      <c r="M15" s="8">
        <v>122.56789652739999</v>
      </c>
      <c r="N15" s="8">
        <v>146.70417682499999</v>
      </c>
      <c r="O15" s="8">
        <v>677.54897420029999</v>
      </c>
      <c r="P15" s="8">
        <v>53.783027097199998</v>
      </c>
      <c r="Q15" s="8">
        <v>806.49423603499997</v>
      </c>
      <c r="R15" s="8">
        <v>192.92130314510001</v>
      </c>
      <c r="S15" s="8">
        <v>304.21081949450002</v>
      </c>
      <c r="T15" s="8">
        <v>690.42435126539999</v>
      </c>
      <c r="U15" s="8">
        <v>424.46100988469999</v>
      </c>
      <c r="V15" s="8">
        <v>415.99790286310002</v>
      </c>
      <c r="W15" s="8">
        <v>33.0534815874</v>
      </c>
      <c r="X15" s="8">
        <v>677.57100294600002</v>
      </c>
      <c r="Y15" s="8">
        <v>195.94139138919999</v>
      </c>
      <c r="Z15" s="8">
        <v>243.37172563889999</v>
      </c>
      <c r="AA15" s="8">
        <v>177.19767658329999</v>
      </c>
      <c r="AB15" s="8">
        <v>86.0698719926</v>
      </c>
      <c r="AC15" s="8">
        <v>138.86904590379999</v>
      </c>
      <c r="AD15" s="8">
        <v>194.26515356429999</v>
      </c>
      <c r="AE15" s="8">
        <v>68.650528789099994</v>
      </c>
      <c r="AF15" s="8">
        <v>38.974202290800001</v>
      </c>
      <c r="AG15" s="8">
        <v>53.2058698871</v>
      </c>
      <c r="AH15" s="8">
        <v>239.04997034050001</v>
      </c>
      <c r="AI15" s="8">
        <v>58.998409977199998</v>
      </c>
      <c r="AJ15" s="8">
        <v>97.618023046700003</v>
      </c>
      <c r="AK15" s="8">
        <v>604.93767128549996</v>
      </c>
      <c r="AL15" s="8">
        <v>395.66640336440003</v>
      </c>
    </row>
    <row r="16" spans="1:38" ht="35" customHeight="1" x14ac:dyDescent="0.2">
      <c r="A16" s="10" t="s">
        <v>57</v>
      </c>
      <c r="B16" s="1" t="s">
        <v>58</v>
      </c>
      <c r="C16" s="5">
        <v>0.26155398678590203</v>
      </c>
      <c r="D16" s="5">
        <v>0.209304085127022</v>
      </c>
      <c r="E16" s="5">
        <v>0.31400224344585798</v>
      </c>
      <c r="F16" s="5">
        <v>0.32389398535617903</v>
      </c>
      <c r="G16" s="5">
        <v>0.25877502931165502</v>
      </c>
      <c r="H16" s="5">
        <v>0.21228412826311599</v>
      </c>
      <c r="I16" s="5">
        <v>0.289854355995744</v>
      </c>
      <c r="J16" s="5">
        <v>0.29038694650951602</v>
      </c>
      <c r="K16" s="5">
        <v>0.229008284862117</v>
      </c>
      <c r="L16" s="5">
        <v>0.197716114065526</v>
      </c>
      <c r="M16" s="5">
        <v>0.39771480512519503</v>
      </c>
      <c r="N16" s="5">
        <v>0.33121743618222299</v>
      </c>
      <c r="O16" s="5">
        <v>0.22855540917950001</v>
      </c>
      <c r="P16" s="5">
        <v>0.17694157409550901</v>
      </c>
      <c r="Q16" s="5">
        <v>0.264901943660796</v>
      </c>
      <c r="R16" s="5">
        <v>0.24916944608157399</v>
      </c>
      <c r="S16" s="5">
        <v>0.28736864892532399</v>
      </c>
      <c r="T16" s="5">
        <v>0.25115123290001801</v>
      </c>
      <c r="U16" s="5">
        <v>0.29255775698557501</v>
      </c>
      <c r="V16" s="5">
        <v>0.23291772151117399</v>
      </c>
      <c r="W16" s="5">
        <v>0.28329404843904599</v>
      </c>
      <c r="X16" s="5">
        <v>0.244955507839416</v>
      </c>
      <c r="Y16" s="5">
        <v>0.32898485460868798</v>
      </c>
      <c r="Z16" s="5">
        <v>0.25751224510273502</v>
      </c>
      <c r="AA16" s="5">
        <v>0.245551363989502</v>
      </c>
      <c r="AB16" s="5">
        <v>0.253507171683443</v>
      </c>
      <c r="AC16" s="5">
        <v>0.242929479870336</v>
      </c>
      <c r="AD16" s="5">
        <v>0.22469197189887299</v>
      </c>
      <c r="AE16" s="5">
        <v>0.33706562386558098</v>
      </c>
      <c r="AF16" s="5">
        <v>0.32365137666403498</v>
      </c>
      <c r="AG16" s="5">
        <v>0.38663650165012398</v>
      </c>
      <c r="AH16" s="5">
        <v>0.26216777761792598</v>
      </c>
      <c r="AI16" s="5">
        <v>0.18404123271112099</v>
      </c>
      <c r="AJ16" s="5">
        <v>0.24014734228826901</v>
      </c>
      <c r="AK16" s="5">
        <v>0.27232547149977598</v>
      </c>
      <c r="AL16" s="5">
        <v>0.24508537377329701</v>
      </c>
    </row>
    <row r="17" spans="1:38" x14ac:dyDescent="0.2">
      <c r="A17" s="11" t="s">
        <v>0</v>
      </c>
      <c r="B17" s="1" t="s">
        <v>59</v>
      </c>
      <c r="C17" s="6">
        <v>0.25806634876501899</v>
      </c>
      <c r="D17" s="6">
        <v>0.265629176570359</v>
      </c>
      <c r="E17" s="6">
        <v>0.25047481038473401</v>
      </c>
      <c r="F17" s="6">
        <v>0.31610173219155602</v>
      </c>
      <c r="G17" s="6">
        <v>0.22591533795398</v>
      </c>
      <c r="H17" s="6">
        <v>0.252642910210579</v>
      </c>
      <c r="I17" s="6">
        <v>0.33262588532215198</v>
      </c>
      <c r="J17" s="6">
        <v>0.24473908302592701</v>
      </c>
      <c r="K17" s="6">
        <v>0.25913025178480098</v>
      </c>
      <c r="L17" s="6">
        <v>0.209730557889936</v>
      </c>
      <c r="M17" s="6">
        <v>0.280236002283204</v>
      </c>
      <c r="N17" s="6">
        <v>0.20321875681537899</v>
      </c>
      <c r="O17" s="6">
        <v>0.27678912671640898</v>
      </c>
      <c r="P17" s="6">
        <v>0.121284981801249</v>
      </c>
      <c r="Q17" s="6">
        <v>0.26474897398006197</v>
      </c>
      <c r="R17" s="6">
        <v>0.23171997008322801</v>
      </c>
      <c r="S17" s="6">
        <v>0.23514174055072801</v>
      </c>
      <c r="T17" s="6">
        <v>0.27039831108482498</v>
      </c>
      <c r="U17" s="6">
        <v>0.26038578045371602</v>
      </c>
      <c r="V17" s="6">
        <v>0.25463196684902301</v>
      </c>
      <c r="W17" s="6">
        <v>0.144625261564648</v>
      </c>
      <c r="X17" s="6">
        <v>0.248719381135073</v>
      </c>
      <c r="Y17" s="6">
        <v>0.26898504221505198</v>
      </c>
      <c r="Z17" s="6">
        <v>0.19247043078003701</v>
      </c>
      <c r="AA17" s="6">
        <v>0.32553073286253398</v>
      </c>
      <c r="AB17" s="6">
        <v>0.30273866883106598</v>
      </c>
      <c r="AC17" s="6">
        <v>0.29182451937614301</v>
      </c>
      <c r="AD17" s="6">
        <v>0.27833817608160399</v>
      </c>
      <c r="AE17" s="6">
        <v>0.18110396639470699</v>
      </c>
      <c r="AF17" s="6">
        <v>0.30059135891706101</v>
      </c>
      <c r="AG17" s="6">
        <v>0.167188670574799</v>
      </c>
      <c r="AH17" s="6">
        <v>0.18850054419005199</v>
      </c>
      <c r="AI17" s="6">
        <v>0.32301414848577598</v>
      </c>
      <c r="AJ17" s="6">
        <v>0.26640575241478598</v>
      </c>
      <c r="AK17" s="6">
        <v>0.27787634089556701</v>
      </c>
      <c r="AL17" s="6">
        <v>0.22777868621460201</v>
      </c>
    </row>
    <row r="18" spans="1:38" x14ac:dyDescent="0.2">
      <c r="A18" s="11" t="s">
        <v>0</v>
      </c>
      <c r="B18" s="1" t="s">
        <v>60</v>
      </c>
      <c r="C18" s="5">
        <v>0.14395736778625401</v>
      </c>
      <c r="D18" s="5">
        <v>0.15125304122574901</v>
      </c>
      <c r="E18" s="5">
        <v>0.13663399796328299</v>
      </c>
      <c r="F18" s="5">
        <v>0.127465722125993</v>
      </c>
      <c r="G18" s="5">
        <v>0.14593369703410999</v>
      </c>
      <c r="H18" s="5">
        <v>0.15529343105360099</v>
      </c>
      <c r="I18" s="5">
        <v>0.12318578656930999</v>
      </c>
      <c r="J18" s="5">
        <v>0.135537063050056</v>
      </c>
      <c r="K18" s="5">
        <v>0.16548897130252599</v>
      </c>
      <c r="L18" s="5">
        <v>0.15371406054505499</v>
      </c>
      <c r="M18" s="5">
        <v>4.3254578820440398E-2</v>
      </c>
      <c r="N18" s="5">
        <v>0.14846695703205301</v>
      </c>
      <c r="O18" s="5">
        <v>0.16759544788733</v>
      </c>
      <c r="P18" s="5">
        <v>6.3363103784417105E-2</v>
      </c>
      <c r="Q18" s="5">
        <v>0.15444618331729101</v>
      </c>
      <c r="R18" s="5">
        <v>0.100996478056886</v>
      </c>
      <c r="S18" s="5">
        <v>0.10458456574578</v>
      </c>
      <c r="T18" s="5">
        <v>0.162550136195383</v>
      </c>
      <c r="U18" s="5">
        <v>0.144405800673306</v>
      </c>
      <c r="V18" s="5">
        <v>0.14590615618289399</v>
      </c>
      <c r="W18" s="5">
        <v>0.23826579774283599</v>
      </c>
      <c r="X18" s="5">
        <v>0.15153374078300499</v>
      </c>
      <c r="Y18" s="5">
        <v>0.13877584627327899</v>
      </c>
      <c r="Z18" s="5">
        <v>0.15165290782653101</v>
      </c>
      <c r="AA18" s="5">
        <v>0.16307369887108</v>
      </c>
      <c r="AB18" s="5">
        <v>0.22485245559519301</v>
      </c>
      <c r="AC18" s="5">
        <v>8.4522702423051793E-2</v>
      </c>
      <c r="AD18" s="5">
        <v>0.13124960419348</v>
      </c>
      <c r="AE18" s="5">
        <v>0.100291357713375</v>
      </c>
      <c r="AF18" s="5">
        <v>0.173116791590951</v>
      </c>
      <c r="AG18" s="5">
        <v>0.15073602122882501</v>
      </c>
      <c r="AH18" s="5">
        <v>0.15439462227637399</v>
      </c>
      <c r="AI18" s="5">
        <v>0.10259021055209901</v>
      </c>
      <c r="AJ18" s="5">
        <v>0.109783631942363</v>
      </c>
      <c r="AK18" s="5">
        <v>0.149381965748586</v>
      </c>
      <c r="AL18" s="5">
        <v>0.135663654620087</v>
      </c>
    </row>
    <row r="19" spans="1:38" x14ac:dyDescent="0.2">
      <c r="A19" s="11" t="s">
        <v>0</v>
      </c>
      <c r="B19" s="1" t="s">
        <v>61</v>
      </c>
      <c r="C19" s="6">
        <v>6.3570088923589396E-2</v>
      </c>
      <c r="D19" s="6">
        <v>8.4466320384451399E-2</v>
      </c>
      <c r="E19" s="6">
        <v>4.2594529619376702E-2</v>
      </c>
      <c r="F19" s="6">
        <v>2.7155211451987502E-2</v>
      </c>
      <c r="G19" s="6">
        <v>8.0643219151055601E-2</v>
      </c>
      <c r="H19" s="6">
        <v>7.1214432723510204E-2</v>
      </c>
      <c r="I19" s="6">
        <v>2.49128512509585E-2</v>
      </c>
      <c r="J19" s="6">
        <v>6.95539106672073E-2</v>
      </c>
      <c r="K19" s="6">
        <v>6.6572749610158993E-2</v>
      </c>
      <c r="L19" s="6">
        <v>8.4584286678063406E-2</v>
      </c>
      <c r="M19" s="6">
        <v>2.85267192222587E-2</v>
      </c>
      <c r="N19" s="6">
        <v>3.9966479118001802E-2</v>
      </c>
      <c r="O19" s="6">
        <v>7.6454417908226602E-2</v>
      </c>
      <c r="P19" s="6">
        <v>4.5500752162523798E-2</v>
      </c>
      <c r="Q19" s="6">
        <v>6.3710395145180093E-2</v>
      </c>
      <c r="R19" s="6">
        <v>6.3375186375888501E-2</v>
      </c>
      <c r="S19" s="6">
        <v>6.2421504252722103E-2</v>
      </c>
      <c r="T19" s="6">
        <v>6.4625752203297193E-2</v>
      </c>
      <c r="U19" s="6">
        <v>3.6382817937494302E-2</v>
      </c>
      <c r="V19" s="6">
        <v>8.1296400262213506E-2</v>
      </c>
      <c r="W19" s="6">
        <v>7.5124877037055393E-2</v>
      </c>
      <c r="X19" s="6">
        <v>6.7055957943673999E-2</v>
      </c>
      <c r="Y19" s="6">
        <v>3.2204455022808498E-2</v>
      </c>
      <c r="Z19" s="6">
        <v>6.5468577737911496E-2</v>
      </c>
      <c r="AA19" s="6">
        <v>5.2830858743225101E-2</v>
      </c>
      <c r="AB19" s="6">
        <v>4.7195821952067597E-2</v>
      </c>
      <c r="AC19" s="6">
        <v>6.6806633574243698E-2</v>
      </c>
      <c r="AD19" s="6">
        <v>7.7973147238608195E-2</v>
      </c>
      <c r="AE19" s="6">
        <v>0.11689544972557001</v>
      </c>
      <c r="AF19" s="6">
        <v>2.59837528615448E-2</v>
      </c>
      <c r="AG19" s="6">
        <v>1.48325011201694E-2</v>
      </c>
      <c r="AH19" s="6">
        <v>6.6652176181009104E-2</v>
      </c>
      <c r="AI19" s="6">
        <v>5.5397147327581497E-2</v>
      </c>
      <c r="AJ19" s="6">
        <v>7.0152138199150907E-2</v>
      </c>
      <c r="AK19" s="6">
        <v>6.2087111438583399E-2</v>
      </c>
      <c r="AL19" s="6">
        <v>6.5837425595897406E-2</v>
      </c>
    </row>
    <row r="20" spans="1:38" x14ac:dyDescent="0.2">
      <c r="A20" s="11" t="s">
        <v>0</v>
      </c>
      <c r="B20" s="1" t="s">
        <v>62</v>
      </c>
      <c r="C20" s="5">
        <v>3.5095255603458199E-2</v>
      </c>
      <c r="D20" s="5">
        <v>4.3123492200297098E-2</v>
      </c>
      <c r="E20" s="5">
        <v>2.7036541611863699E-2</v>
      </c>
      <c r="F20" s="5">
        <v>1.1527172423012299E-2</v>
      </c>
      <c r="G20" s="5">
        <v>5.47277819788878E-2</v>
      </c>
      <c r="H20" s="5">
        <v>2.83014862016184E-2</v>
      </c>
      <c r="I20" s="5">
        <v>1.8902149110621699E-2</v>
      </c>
      <c r="J20" s="5">
        <v>4.4596941312044801E-2</v>
      </c>
      <c r="K20" s="5">
        <v>2.9527446615197801E-2</v>
      </c>
      <c r="L20" s="5">
        <v>3.4558245906547103E-2</v>
      </c>
      <c r="M20" s="5">
        <v>1.8335580145145101E-2</v>
      </c>
      <c r="N20" s="5">
        <v>1.64037388722112E-2</v>
      </c>
      <c r="O20" s="5">
        <v>4.4960004987911799E-2</v>
      </c>
      <c r="P20" s="5">
        <v>0</v>
      </c>
      <c r="Q20" s="5">
        <v>3.6759222133750498E-2</v>
      </c>
      <c r="R20" s="5">
        <v>2.83553702806249E-2</v>
      </c>
      <c r="S20" s="5">
        <v>2.7298548112783799E-2</v>
      </c>
      <c r="T20" s="5">
        <v>3.8834004067439802E-2</v>
      </c>
      <c r="U20" s="5">
        <v>3.2257454588866197E-2</v>
      </c>
      <c r="V20" s="5">
        <v>3.7477892914356201E-2</v>
      </c>
      <c r="W20" s="5">
        <v>0</v>
      </c>
      <c r="X20" s="5">
        <v>4.3217251741709699E-2</v>
      </c>
      <c r="Y20" s="5">
        <v>0</v>
      </c>
      <c r="Z20" s="5">
        <v>5.0816641126791698E-2</v>
      </c>
      <c r="AA20" s="5">
        <v>4.77986689177517E-3</v>
      </c>
      <c r="AB20" s="5">
        <v>2.8353263086179699E-2</v>
      </c>
      <c r="AC20" s="5">
        <v>6.1180234631161401E-2</v>
      </c>
      <c r="AD20" s="5">
        <v>4.36617273446962E-2</v>
      </c>
      <c r="AE20" s="5">
        <v>2.46845874283937E-2</v>
      </c>
      <c r="AF20" s="5">
        <v>0</v>
      </c>
      <c r="AG20" s="5">
        <v>1.48325011201694E-2</v>
      </c>
      <c r="AH20" s="5">
        <v>5.17353489924475E-2</v>
      </c>
      <c r="AI20" s="5">
        <v>7.1845643912066104E-2</v>
      </c>
      <c r="AJ20" s="5">
        <v>6.1297955781560803E-2</v>
      </c>
      <c r="AK20" s="5">
        <v>2.07071880216699E-2</v>
      </c>
      <c r="AL20" s="5">
        <v>5.7093292392063899E-2</v>
      </c>
    </row>
    <row r="21" spans="1:38" x14ac:dyDescent="0.2">
      <c r="A21" s="11" t="s">
        <v>0</v>
      </c>
      <c r="B21" s="1" t="s">
        <v>63</v>
      </c>
      <c r="C21" s="6">
        <v>3.5250515616620098E-2</v>
      </c>
      <c r="D21" s="6">
        <v>4.5817567737355701E-2</v>
      </c>
      <c r="E21" s="6">
        <v>2.4643348058951201E-2</v>
      </c>
      <c r="F21" s="6">
        <v>1.21917222188899E-2</v>
      </c>
      <c r="G21" s="6">
        <v>4.8973643767776902E-2</v>
      </c>
      <c r="H21" s="6">
        <v>3.6107398819134703E-2</v>
      </c>
      <c r="I21" s="6">
        <v>7.3656623316863097E-3</v>
      </c>
      <c r="J21" s="6">
        <v>3.4029114145991399E-2</v>
      </c>
      <c r="K21" s="6">
        <v>5.3347390587562403E-2</v>
      </c>
      <c r="L21" s="6">
        <v>3.6820353168612999E-2</v>
      </c>
      <c r="M21" s="6">
        <v>1.2810222169791399E-2</v>
      </c>
      <c r="N21" s="6">
        <v>1.11527665245123E-2</v>
      </c>
      <c r="O21" s="6">
        <v>4.6227731790116397E-2</v>
      </c>
      <c r="P21" s="6">
        <v>1.3832949314203501E-2</v>
      </c>
      <c r="Q21" s="6">
        <v>3.9522711260042698E-2</v>
      </c>
      <c r="R21" s="6">
        <v>1.7608064430526201E-2</v>
      </c>
      <c r="S21" s="6">
        <v>3.2786559485864501E-2</v>
      </c>
      <c r="T21" s="6">
        <v>3.6640920013227503E-2</v>
      </c>
      <c r="U21" s="6">
        <v>2.8573805606301898E-2</v>
      </c>
      <c r="V21" s="6">
        <v>4.2817142594494401E-2</v>
      </c>
      <c r="W21" s="6">
        <v>2.6938332818150799E-2</v>
      </c>
      <c r="X21" s="6">
        <v>3.8281821858700799E-2</v>
      </c>
      <c r="Y21" s="6">
        <v>2.49669614547284E-2</v>
      </c>
      <c r="Z21" s="6">
        <v>6.3140134058135802E-2</v>
      </c>
      <c r="AA21" s="6">
        <v>8.9921067111224592E-3</v>
      </c>
      <c r="AB21" s="6">
        <v>2.7681655454359699E-2</v>
      </c>
      <c r="AC21" s="6">
        <v>3.00479843217949E-2</v>
      </c>
      <c r="AD21" s="6">
        <v>4.3295560579865403E-2</v>
      </c>
      <c r="AE21" s="6">
        <v>1.2337578785474399E-2</v>
      </c>
      <c r="AF21" s="6">
        <v>0</v>
      </c>
      <c r="AG21" s="6">
        <v>4.6965011140732198E-2</v>
      </c>
      <c r="AH21" s="6">
        <v>6.4281636851542395E-2</v>
      </c>
      <c r="AI21" s="6">
        <v>4.2993997342983703E-2</v>
      </c>
      <c r="AJ21" s="6">
        <v>6.1315369650915497E-2</v>
      </c>
      <c r="AK21" s="6">
        <v>1.8817184096025098E-2</v>
      </c>
      <c r="AL21" s="6">
        <v>6.0375573536626898E-2</v>
      </c>
    </row>
    <row r="22" spans="1:38" x14ac:dyDescent="0.2">
      <c r="A22" s="11" t="s">
        <v>0</v>
      </c>
      <c r="B22" s="1" t="s">
        <v>64</v>
      </c>
      <c r="C22" s="5">
        <v>8.7777380017196996E-2</v>
      </c>
      <c r="D22" s="5">
        <v>7.9999800598799298E-2</v>
      </c>
      <c r="E22" s="5">
        <v>9.5584485266743097E-2</v>
      </c>
      <c r="F22" s="5">
        <v>6.5909894818202905E-2</v>
      </c>
      <c r="G22" s="5">
        <v>8.1398277280258793E-2</v>
      </c>
      <c r="H22" s="5">
        <v>0.115120492147316</v>
      </c>
      <c r="I22" s="5">
        <v>6.1444450547541503E-2</v>
      </c>
      <c r="J22" s="5">
        <v>8.1940407839146606E-2</v>
      </c>
      <c r="K22" s="5">
        <v>9.6021362261568696E-2</v>
      </c>
      <c r="L22" s="5">
        <v>0.12225216468255599</v>
      </c>
      <c r="M22" s="5">
        <v>0.122640922193191</v>
      </c>
      <c r="N22" s="5">
        <v>0.12935930775330201</v>
      </c>
      <c r="O22" s="5">
        <v>7.1346527750345806E-2</v>
      </c>
      <c r="P22" s="5">
        <v>0.10189546950185201</v>
      </c>
      <c r="Q22" s="5">
        <v>7.4338550284193394E-2</v>
      </c>
      <c r="R22" s="5">
        <v>0.14449825567958799</v>
      </c>
      <c r="S22" s="5">
        <v>0.118568616931299</v>
      </c>
      <c r="T22" s="5">
        <v>7.3679530861369399E-2</v>
      </c>
      <c r="U22" s="5">
        <v>8.4412616639706797E-2</v>
      </c>
      <c r="V22" s="5">
        <v>9.6785866229835205E-2</v>
      </c>
      <c r="W22" s="5">
        <v>5.3876665636301599E-2</v>
      </c>
      <c r="X22" s="5">
        <v>8.9943808300274902E-2</v>
      </c>
      <c r="Y22" s="5">
        <v>8.6403779931681995E-2</v>
      </c>
      <c r="Z22" s="5">
        <v>9.0777550748766006E-2</v>
      </c>
      <c r="AA22" s="5">
        <v>8.4795646084199802E-2</v>
      </c>
      <c r="AB22" s="5">
        <v>3.9699940627235697E-2</v>
      </c>
      <c r="AC22" s="5">
        <v>6.1830355899097099E-2</v>
      </c>
      <c r="AD22" s="5">
        <v>9.9127518523419098E-2</v>
      </c>
      <c r="AE22" s="5">
        <v>9.9546758580613598E-2</v>
      </c>
      <c r="AF22" s="5">
        <v>0.13003869507795801</v>
      </c>
      <c r="AG22" s="5">
        <v>0.14189632659930401</v>
      </c>
      <c r="AH22" s="5">
        <v>8.5332478940467096E-2</v>
      </c>
      <c r="AI22" s="5">
        <v>1.64393726911423E-2</v>
      </c>
      <c r="AJ22" s="5">
        <v>9.5198778817249904E-2</v>
      </c>
      <c r="AK22" s="5">
        <v>9.4503395683088895E-2</v>
      </c>
      <c r="AL22" s="5">
        <v>7.74939184461442E-2</v>
      </c>
    </row>
    <row r="23" spans="1:38" x14ac:dyDescent="0.2">
      <c r="A23" s="11" t="s">
        <v>0</v>
      </c>
      <c r="B23" s="1" t="s">
        <v>49</v>
      </c>
      <c r="C23" s="6">
        <v>0.11472905650196</v>
      </c>
      <c r="D23" s="6">
        <v>0.12040651615596699</v>
      </c>
      <c r="E23" s="6">
        <v>0.109030043649191</v>
      </c>
      <c r="F23" s="6">
        <v>0.115754559414179</v>
      </c>
      <c r="G23" s="6">
        <v>0.103633013522276</v>
      </c>
      <c r="H23" s="6">
        <v>0.129035720581126</v>
      </c>
      <c r="I23" s="6">
        <v>0.141708858871987</v>
      </c>
      <c r="J23" s="6">
        <v>9.9216533450110195E-2</v>
      </c>
      <c r="K23" s="6">
        <v>0.100903542976068</v>
      </c>
      <c r="L23" s="6">
        <v>0.160624217063704</v>
      </c>
      <c r="M23" s="6">
        <v>9.6481170040773404E-2</v>
      </c>
      <c r="N23" s="6">
        <v>0.120214557702318</v>
      </c>
      <c r="O23" s="6">
        <v>8.8071333780160493E-2</v>
      </c>
      <c r="P23" s="6">
        <v>0.47718116934024501</v>
      </c>
      <c r="Q23" s="6">
        <v>0.101572020218685</v>
      </c>
      <c r="R23" s="6">
        <v>0.16427722901168301</v>
      </c>
      <c r="S23" s="6">
        <v>0.13182981599549901</v>
      </c>
      <c r="T23" s="6">
        <v>0.10212011267444</v>
      </c>
      <c r="U23" s="6">
        <v>0.12102396711503401</v>
      </c>
      <c r="V23" s="6">
        <v>0.108166853456009</v>
      </c>
      <c r="W23" s="6">
        <v>0.17787501676196299</v>
      </c>
      <c r="X23" s="6">
        <v>0.11629253039814599</v>
      </c>
      <c r="Y23" s="6">
        <v>0.11967906049376199</v>
      </c>
      <c r="Z23" s="6">
        <v>0.12816151261909201</v>
      </c>
      <c r="AA23" s="6">
        <v>0.114445725846561</v>
      </c>
      <c r="AB23" s="6">
        <v>7.5971022770455393E-2</v>
      </c>
      <c r="AC23" s="6">
        <v>0.160858089904172</v>
      </c>
      <c r="AD23" s="6">
        <v>0.101662294139454</v>
      </c>
      <c r="AE23" s="6">
        <v>0.12807467750628601</v>
      </c>
      <c r="AF23" s="6">
        <v>4.6618024888450002E-2</v>
      </c>
      <c r="AG23" s="6">
        <v>7.6912466565877399E-2</v>
      </c>
      <c r="AH23" s="6">
        <v>0.12693541495018201</v>
      </c>
      <c r="AI23" s="6">
        <v>0.20367824697723</v>
      </c>
      <c r="AJ23" s="6">
        <v>9.5699030905705307E-2</v>
      </c>
      <c r="AK23" s="6">
        <v>0.104301342616704</v>
      </c>
      <c r="AL23" s="6">
        <v>0.13067207542128101</v>
      </c>
    </row>
    <row r="24" spans="1:38" x14ac:dyDescent="0.2">
      <c r="A24" s="11" t="s">
        <v>0</v>
      </c>
      <c r="B24" s="7" t="s">
        <v>75</v>
      </c>
      <c r="C24" s="9">
        <v>1000.6040746499</v>
      </c>
      <c r="D24" s="9">
        <v>501.24988027410001</v>
      </c>
      <c r="E24" s="9">
        <v>499.35419437579998</v>
      </c>
      <c r="F24" s="9">
        <v>264.5993281328</v>
      </c>
      <c r="G24" s="9">
        <v>425.19563075069999</v>
      </c>
      <c r="H24" s="9">
        <v>310.8091157664</v>
      </c>
      <c r="I24" s="9">
        <v>161.3616557858</v>
      </c>
      <c r="J24" s="9">
        <v>438.80984671060003</v>
      </c>
      <c r="K24" s="9">
        <v>266.64760833899999</v>
      </c>
      <c r="L24" s="9">
        <v>133.7849638145</v>
      </c>
      <c r="M24" s="9">
        <v>122.56789652739999</v>
      </c>
      <c r="N24" s="9">
        <v>146.70417682499999</v>
      </c>
      <c r="O24" s="9">
        <v>677.54897420029999</v>
      </c>
      <c r="P24" s="9">
        <v>53.783027097199998</v>
      </c>
      <c r="Q24" s="9">
        <v>806.49423603499997</v>
      </c>
      <c r="R24" s="9">
        <v>192.92130314510001</v>
      </c>
      <c r="S24" s="9">
        <v>304.21081949450002</v>
      </c>
      <c r="T24" s="9">
        <v>690.42435126539999</v>
      </c>
      <c r="U24" s="9">
        <v>424.46100988469999</v>
      </c>
      <c r="V24" s="9">
        <v>415.99790286310002</v>
      </c>
      <c r="W24" s="9">
        <v>33.0534815874</v>
      </c>
      <c r="X24" s="9">
        <v>677.57100294600002</v>
      </c>
      <c r="Y24" s="9">
        <v>195.94139138919999</v>
      </c>
      <c r="Z24" s="9">
        <v>243.37172563889999</v>
      </c>
      <c r="AA24" s="9">
        <v>177.19767658329999</v>
      </c>
      <c r="AB24" s="9">
        <v>86.0698719926</v>
      </c>
      <c r="AC24" s="9">
        <v>138.86904590379999</v>
      </c>
      <c r="AD24" s="9">
        <v>194.26515356429999</v>
      </c>
      <c r="AE24" s="9">
        <v>68.650528789099994</v>
      </c>
      <c r="AF24" s="9">
        <v>38.974202290800001</v>
      </c>
      <c r="AG24" s="9">
        <v>53.2058698871</v>
      </c>
      <c r="AH24" s="9">
        <v>239.04997034050001</v>
      </c>
      <c r="AI24" s="9">
        <v>58.998409977199998</v>
      </c>
      <c r="AJ24" s="9">
        <v>97.618023046700003</v>
      </c>
      <c r="AK24" s="9">
        <v>604.93767128549996</v>
      </c>
      <c r="AL24" s="9">
        <v>395.66640336440003</v>
      </c>
    </row>
    <row r="25" spans="1:38" ht="25.5" customHeight="1" x14ac:dyDescent="0.2">
      <c r="A25" s="10" t="s">
        <v>65</v>
      </c>
      <c r="B25" s="1" t="s">
        <v>47</v>
      </c>
      <c r="C25" s="5">
        <v>0.105966587714625</v>
      </c>
      <c r="D25" s="5">
        <v>0.13550824014572799</v>
      </c>
      <c r="E25" s="5">
        <v>7.6312787043742503E-2</v>
      </c>
      <c r="F25" s="5">
        <v>0.138144460034133</v>
      </c>
      <c r="G25" s="5">
        <v>0.105201705122005</v>
      </c>
      <c r="H25" s="5">
        <v>7.9619166597736005E-2</v>
      </c>
      <c r="I25" s="5">
        <v>0.193571909285953</v>
      </c>
      <c r="J25" s="5">
        <v>8.5444601325520494E-2</v>
      </c>
      <c r="K25" s="5">
        <v>0.105595257535193</v>
      </c>
      <c r="L25" s="5">
        <v>6.8354918995828504E-2</v>
      </c>
      <c r="M25" s="5">
        <v>0.105625812210181</v>
      </c>
      <c r="N25" s="5">
        <v>9.7815551046087301E-2</v>
      </c>
      <c r="O25" s="5">
        <v>0.107512811239037</v>
      </c>
      <c r="P25" s="5">
        <v>0.109497759329478</v>
      </c>
      <c r="Q25" s="5">
        <v>0.107526275079462</v>
      </c>
      <c r="R25" s="5">
        <v>0.100099253194322</v>
      </c>
      <c r="S25" s="5">
        <v>9.6572948870844305E-2</v>
      </c>
      <c r="T25" s="5">
        <v>0.11102166861078</v>
      </c>
      <c r="U25" s="5">
        <v>0.10847475270368701</v>
      </c>
      <c r="V25" s="5">
        <v>0.10498053296357999</v>
      </c>
      <c r="W25" s="5">
        <v>2.3875733713958701E-2</v>
      </c>
      <c r="X25" s="5">
        <v>9.8673567150612498E-2</v>
      </c>
      <c r="Y25" s="5">
        <v>0.120677988108863</v>
      </c>
      <c r="Z25" s="5">
        <v>0.115125985912891</v>
      </c>
      <c r="AA25" s="5">
        <v>0.133129073735402</v>
      </c>
      <c r="AB25" s="5">
        <v>0.106499306972225</v>
      </c>
      <c r="AC25" s="5">
        <v>9.3276485618495594E-2</v>
      </c>
      <c r="AD25" s="5">
        <v>8.2427919702026703E-2</v>
      </c>
      <c r="AE25" s="5">
        <v>5.1773633655744403E-2</v>
      </c>
      <c r="AF25" s="5">
        <v>0.12986709288196999</v>
      </c>
      <c r="AG25" s="5">
        <v>0.144228496105475</v>
      </c>
      <c r="AH25" s="5">
        <v>0.117207334590299</v>
      </c>
      <c r="AI25" s="5">
        <v>0.13132122778553099</v>
      </c>
      <c r="AJ25" s="5">
        <v>0.11070447699529901</v>
      </c>
      <c r="AK25" s="5">
        <v>9.8287305596048702E-2</v>
      </c>
      <c r="AL25" s="5">
        <v>0.117707506333075</v>
      </c>
    </row>
    <row r="26" spans="1:38" x14ac:dyDescent="0.2">
      <c r="A26" s="11" t="s">
        <v>0</v>
      </c>
      <c r="B26" s="1" t="s">
        <v>48</v>
      </c>
      <c r="C26" s="6">
        <v>0.52330838844456096</v>
      </c>
      <c r="D26" s="6">
        <v>0.505443743844603</v>
      </c>
      <c r="E26" s="6">
        <v>0.54124085215013096</v>
      </c>
      <c r="F26" s="6">
        <v>0.42875751001703599</v>
      </c>
      <c r="G26" s="6">
        <v>0.55767459420232901</v>
      </c>
      <c r="H26" s="6">
        <v>0.55678790318449201</v>
      </c>
      <c r="I26" s="6">
        <v>0.330128443709784</v>
      </c>
      <c r="J26" s="6">
        <v>0.55853940880511099</v>
      </c>
      <c r="K26" s="6">
        <v>0.57669748344038996</v>
      </c>
      <c r="L26" s="6">
        <v>0.53434133690928298</v>
      </c>
      <c r="M26" s="6">
        <v>0.409844167024358</v>
      </c>
      <c r="N26" s="6">
        <v>0.48035871601640101</v>
      </c>
      <c r="O26" s="6">
        <v>0.57137256536536996</v>
      </c>
      <c r="P26" s="6">
        <v>0.293535779010139</v>
      </c>
      <c r="Q26" s="6">
        <v>0.55156458448476198</v>
      </c>
      <c r="R26" s="6">
        <v>0.408409264832924</v>
      </c>
      <c r="S26" s="6">
        <v>0.51067418632133399</v>
      </c>
      <c r="T26" s="6">
        <v>0.53339933967513797</v>
      </c>
      <c r="U26" s="6">
        <v>0.52193269735983205</v>
      </c>
      <c r="V26" s="6">
        <v>0.53665482649745</v>
      </c>
      <c r="W26" s="6">
        <v>0.57995707276741004</v>
      </c>
      <c r="X26" s="6">
        <v>0.53210528944069002</v>
      </c>
      <c r="Y26" s="6">
        <v>0.527799906141731</v>
      </c>
      <c r="Z26" s="6">
        <v>0.48381484788255802</v>
      </c>
      <c r="AA26" s="6">
        <v>0.45312675577974898</v>
      </c>
      <c r="AB26" s="6">
        <v>0.57855739823781005</v>
      </c>
      <c r="AC26" s="6">
        <v>0.53661389071126997</v>
      </c>
      <c r="AD26" s="6">
        <v>0.58880381009731597</v>
      </c>
      <c r="AE26" s="6">
        <v>0.54977643968115497</v>
      </c>
      <c r="AF26" s="6">
        <v>0.54151764230674104</v>
      </c>
      <c r="AG26" s="6">
        <v>0.526962510777365</v>
      </c>
      <c r="AH26" s="6">
        <v>0.48547544949867799</v>
      </c>
      <c r="AI26" s="6">
        <v>0.50183204525413105</v>
      </c>
      <c r="AJ26" s="6">
        <v>0.52711489929051003</v>
      </c>
      <c r="AK26" s="6">
        <v>0.53973892243438204</v>
      </c>
      <c r="AL26" s="6">
        <v>0.49818760769273701</v>
      </c>
    </row>
    <row r="27" spans="1:38" ht="25.5" customHeight="1" x14ac:dyDescent="0.2">
      <c r="A27" s="11" t="s">
        <v>0</v>
      </c>
      <c r="B27" s="1" t="s">
        <v>66</v>
      </c>
      <c r="C27" s="5">
        <v>0.28395313005677297</v>
      </c>
      <c r="D27" s="5">
        <v>0.26274673529913101</v>
      </c>
      <c r="E27" s="5">
        <v>0.30524003012296902</v>
      </c>
      <c r="F27" s="5">
        <v>0.35543360410498998</v>
      </c>
      <c r="G27" s="5">
        <v>0.25712951531974299</v>
      </c>
      <c r="H27" s="5">
        <v>0.25979553222656498</v>
      </c>
      <c r="I27" s="5">
        <v>0.37701764507211799</v>
      </c>
      <c r="J27" s="5">
        <v>0.29001386216164399</v>
      </c>
      <c r="K27" s="5">
        <v>0.217293851371573</v>
      </c>
      <c r="L27" s="5">
        <v>0.28468552978651002</v>
      </c>
      <c r="M27" s="5">
        <v>0.37974551124074302</v>
      </c>
      <c r="N27" s="5">
        <v>0.32763155941998501</v>
      </c>
      <c r="O27" s="5">
        <v>0.24843915597168001</v>
      </c>
      <c r="P27" s="5">
        <v>0.39390562511872701</v>
      </c>
      <c r="Q27" s="5">
        <v>0.26040532780185399</v>
      </c>
      <c r="R27" s="5">
        <v>0.37798172820113501</v>
      </c>
      <c r="S27" s="5">
        <v>0.29081058047213698</v>
      </c>
      <c r="T27" s="5">
        <v>0.28037538425305097</v>
      </c>
      <c r="U27" s="5">
        <v>0.28373843115959002</v>
      </c>
      <c r="V27" s="5">
        <v>0.26538195036942502</v>
      </c>
      <c r="W27" s="5">
        <v>0.37229145980467199</v>
      </c>
      <c r="X27" s="5">
        <v>0.27489500720700799</v>
      </c>
      <c r="Y27" s="5">
        <v>0.29028516443072999</v>
      </c>
      <c r="Z27" s="5">
        <v>0.31014642566694001</v>
      </c>
      <c r="AA27" s="5">
        <v>0.31088758753901102</v>
      </c>
      <c r="AB27" s="5">
        <v>0.25123525128699098</v>
      </c>
      <c r="AC27" s="5">
        <v>0.27365098534503701</v>
      </c>
      <c r="AD27" s="5">
        <v>0.23771971277192899</v>
      </c>
      <c r="AE27" s="5">
        <v>0.32797783389652402</v>
      </c>
      <c r="AF27" s="5">
        <v>0.239442911017652</v>
      </c>
      <c r="AG27" s="5">
        <v>0.29886153769201501</v>
      </c>
      <c r="AH27" s="5">
        <v>0.30830398905602202</v>
      </c>
      <c r="AI27" s="5">
        <v>0.26524579575360802</v>
      </c>
      <c r="AJ27" s="5">
        <v>0.24878505186159899</v>
      </c>
      <c r="AK27" s="5">
        <v>0.28183005038107101</v>
      </c>
      <c r="AL27" s="5">
        <v>0.28719912431873701</v>
      </c>
    </row>
    <row r="28" spans="1:38" x14ac:dyDescent="0.2">
      <c r="A28" s="11" t="s">
        <v>0</v>
      </c>
      <c r="B28" s="1" t="s">
        <v>49</v>
      </c>
      <c r="C28" s="6">
        <v>8.6771893784041196E-2</v>
      </c>
      <c r="D28" s="6">
        <v>9.63012807105387E-2</v>
      </c>
      <c r="E28" s="6">
        <v>7.7206330683158103E-2</v>
      </c>
      <c r="F28" s="6">
        <v>7.7664425843841006E-2</v>
      </c>
      <c r="G28" s="6">
        <v>7.9994185355922801E-2</v>
      </c>
      <c r="H28" s="6">
        <v>0.103797397991207</v>
      </c>
      <c r="I28" s="6">
        <v>9.9282001932145494E-2</v>
      </c>
      <c r="J28" s="6">
        <v>6.6002127707724401E-2</v>
      </c>
      <c r="K28" s="6">
        <v>0.100413407652844</v>
      </c>
      <c r="L28" s="6">
        <v>0.112618214308378</v>
      </c>
      <c r="M28" s="6">
        <v>0.104784509524718</v>
      </c>
      <c r="N28" s="6">
        <v>9.4194173517526902E-2</v>
      </c>
      <c r="O28" s="6">
        <v>7.2675467423913606E-2</v>
      </c>
      <c r="P28" s="6">
        <v>0.20306083654165599</v>
      </c>
      <c r="Q28" s="6">
        <v>8.0503812633922395E-2</v>
      </c>
      <c r="R28" s="6">
        <v>0.113509753771618</v>
      </c>
      <c r="S28" s="6">
        <v>0.101942284335685</v>
      </c>
      <c r="T28" s="6">
        <v>7.5203607461030803E-2</v>
      </c>
      <c r="U28" s="6">
        <v>8.5854118776890601E-2</v>
      </c>
      <c r="V28" s="6">
        <v>9.2982690169544802E-2</v>
      </c>
      <c r="W28" s="6">
        <v>2.3875733713958701E-2</v>
      </c>
      <c r="X28" s="6">
        <v>9.4326136201689906E-2</v>
      </c>
      <c r="Y28" s="6">
        <v>6.12369413186752E-2</v>
      </c>
      <c r="Z28" s="6">
        <v>9.0912740537611197E-2</v>
      </c>
      <c r="AA28" s="6">
        <v>0.10285658294583799</v>
      </c>
      <c r="AB28" s="6">
        <v>6.3708043502974404E-2</v>
      </c>
      <c r="AC28" s="6">
        <v>9.6458638325198298E-2</v>
      </c>
      <c r="AD28" s="6">
        <v>9.1048557428728902E-2</v>
      </c>
      <c r="AE28" s="6">
        <v>7.0472092766576705E-2</v>
      </c>
      <c r="AF28" s="6">
        <v>8.9172353793637096E-2</v>
      </c>
      <c r="AG28" s="6">
        <v>2.9947455425145202E-2</v>
      </c>
      <c r="AH28" s="6">
        <v>8.9013226855000196E-2</v>
      </c>
      <c r="AI28" s="6">
        <v>0.101600931206731</v>
      </c>
      <c r="AJ28" s="6">
        <v>0.113395571852591</v>
      </c>
      <c r="AK28" s="6">
        <v>8.0143721588498903E-2</v>
      </c>
      <c r="AL28" s="6">
        <v>9.6905761655450798E-2</v>
      </c>
    </row>
    <row r="29" spans="1:38" x14ac:dyDescent="0.2">
      <c r="A29" s="11" t="s">
        <v>0</v>
      </c>
      <c r="B29" s="7" t="s">
        <v>75</v>
      </c>
      <c r="C29" s="9">
        <v>1000.6040746499</v>
      </c>
      <c r="D29" s="9">
        <v>501.24988027410001</v>
      </c>
      <c r="E29" s="9">
        <v>499.35419437579998</v>
      </c>
      <c r="F29" s="9">
        <v>264.5993281328</v>
      </c>
      <c r="G29" s="9">
        <v>425.19563075069999</v>
      </c>
      <c r="H29" s="9">
        <v>310.8091157664</v>
      </c>
      <c r="I29" s="9">
        <v>161.3616557858</v>
      </c>
      <c r="J29" s="9">
        <v>438.80984671060003</v>
      </c>
      <c r="K29" s="9">
        <v>266.64760833899999</v>
      </c>
      <c r="L29" s="9">
        <v>133.7849638145</v>
      </c>
      <c r="M29" s="9">
        <v>122.56789652739999</v>
      </c>
      <c r="N29" s="9">
        <v>146.70417682499999</v>
      </c>
      <c r="O29" s="9">
        <v>677.54897420029999</v>
      </c>
      <c r="P29" s="9">
        <v>53.783027097199998</v>
      </c>
      <c r="Q29" s="9">
        <v>806.49423603499997</v>
      </c>
      <c r="R29" s="9">
        <v>192.92130314510001</v>
      </c>
      <c r="S29" s="9">
        <v>304.21081949450002</v>
      </c>
      <c r="T29" s="9">
        <v>690.42435126539999</v>
      </c>
      <c r="U29" s="9">
        <v>424.46100988469999</v>
      </c>
      <c r="V29" s="9">
        <v>415.99790286310002</v>
      </c>
      <c r="W29" s="9">
        <v>33.0534815874</v>
      </c>
      <c r="X29" s="9">
        <v>677.57100294600002</v>
      </c>
      <c r="Y29" s="9">
        <v>195.94139138919999</v>
      </c>
      <c r="Z29" s="9">
        <v>243.37172563889999</v>
      </c>
      <c r="AA29" s="9">
        <v>177.19767658329999</v>
      </c>
      <c r="AB29" s="9">
        <v>86.0698719926</v>
      </c>
      <c r="AC29" s="9">
        <v>138.86904590379999</v>
      </c>
      <c r="AD29" s="9">
        <v>194.26515356429999</v>
      </c>
      <c r="AE29" s="9">
        <v>68.650528789099994</v>
      </c>
      <c r="AF29" s="9">
        <v>38.974202290800001</v>
      </c>
      <c r="AG29" s="9">
        <v>53.2058698871</v>
      </c>
      <c r="AH29" s="9">
        <v>239.04997034050001</v>
      </c>
      <c r="AI29" s="9">
        <v>58.998409977199998</v>
      </c>
      <c r="AJ29" s="9">
        <v>97.618023046700003</v>
      </c>
      <c r="AK29" s="9">
        <v>604.93767128549996</v>
      </c>
      <c r="AL29" s="9">
        <v>395.66640336440003</v>
      </c>
    </row>
    <row r="30" spans="1:38" ht="25.5" customHeight="1" x14ac:dyDescent="0.2">
      <c r="A30" s="10" t="s">
        <v>69</v>
      </c>
      <c r="B30" s="1" t="s">
        <v>70</v>
      </c>
      <c r="C30" s="5">
        <v>7.69513079986614E-2</v>
      </c>
      <c r="D30" s="5">
        <v>7.2274448337602798E-2</v>
      </c>
      <c r="E30" s="5">
        <v>8.1645922305635998E-2</v>
      </c>
      <c r="F30" s="5">
        <v>7.1454385688428004E-2</v>
      </c>
      <c r="G30" s="5">
        <v>7.5826152534251803E-2</v>
      </c>
      <c r="H30" s="5">
        <v>8.3170215486950402E-2</v>
      </c>
      <c r="I30" s="5">
        <v>5.7868930490497197E-2</v>
      </c>
      <c r="J30" s="5">
        <v>8.0905666398170206E-2</v>
      </c>
      <c r="K30" s="5">
        <v>8.3344636519470203E-2</v>
      </c>
      <c r="L30" s="5">
        <v>7.42543447436603E-2</v>
      </c>
      <c r="M30" s="5">
        <v>4.60890320136738E-2</v>
      </c>
      <c r="N30" s="5">
        <v>7.8201752303107996E-2</v>
      </c>
      <c r="O30" s="5">
        <v>8.4211435550240299E-2</v>
      </c>
      <c r="P30" s="5">
        <v>5.2411723687578599E-2</v>
      </c>
      <c r="Q30" s="5">
        <v>7.8411360321310006E-2</v>
      </c>
      <c r="R30" s="5">
        <v>7.1321735702517097E-2</v>
      </c>
      <c r="S30" s="5">
        <v>5.8705789430749999E-2</v>
      </c>
      <c r="T30" s="5">
        <v>8.56558085080735E-2</v>
      </c>
      <c r="U30" s="5">
        <v>6.9829502868240703E-2</v>
      </c>
      <c r="V30" s="5">
        <v>7.7743374129564002E-2</v>
      </c>
      <c r="W30" s="5">
        <v>0.112875491694715</v>
      </c>
      <c r="X30" s="5">
        <v>6.8993349997189396E-2</v>
      </c>
      <c r="Y30" s="5">
        <v>9.6784127153264995E-2</v>
      </c>
      <c r="Z30" s="5">
        <v>7.5560892007993694E-2</v>
      </c>
      <c r="AA30" s="5">
        <v>7.6569115990760703E-2</v>
      </c>
      <c r="AB30" s="5">
        <v>7.7816123413961102E-2</v>
      </c>
      <c r="AC30" s="5">
        <v>3.675378020121E-2</v>
      </c>
      <c r="AD30" s="5">
        <v>8.8624733039430206E-2</v>
      </c>
      <c r="AE30" s="5">
        <v>0.11667654147147299</v>
      </c>
      <c r="AF30" s="5">
        <v>9.1924486712219505E-2</v>
      </c>
      <c r="AG30" s="5">
        <v>8.3255190782511604E-2</v>
      </c>
      <c r="AH30" s="5">
        <v>7.3202180138632403E-2</v>
      </c>
      <c r="AI30" s="5">
        <v>4.3431189135270401E-2</v>
      </c>
      <c r="AJ30" s="5">
        <v>0.12063480566663801</v>
      </c>
      <c r="AK30" s="5">
        <v>7.4652833082677394E-2</v>
      </c>
      <c r="AL30" s="5">
        <v>8.0465465509535303E-2</v>
      </c>
    </row>
    <row r="31" spans="1:38" ht="25.5" customHeight="1" x14ac:dyDescent="0.2">
      <c r="A31" s="11" t="s">
        <v>0</v>
      </c>
      <c r="B31" s="1" t="s">
        <v>71</v>
      </c>
      <c r="C31" s="6">
        <v>1.6232143496700099E-2</v>
      </c>
      <c r="D31" s="6">
        <v>8.0013967766073401E-3</v>
      </c>
      <c r="E31" s="6">
        <v>2.4494136395688499E-2</v>
      </c>
      <c r="F31" s="6">
        <v>1.21463934662259E-2</v>
      </c>
      <c r="G31" s="6">
        <v>1.9253942183850899E-2</v>
      </c>
      <c r="H31" s="6">
        <v>1.55765356799853E-2</v>
      </c>
      <c r="I31" s="6">
        <v>1.9917541963416201E-2</v>
      </c>
      <c r="J31" s="6">
        <v>1.25966013131548E-2</v>
      </c>
      <c r="K31" s="6">
        <v>2.4789657911337099E-2</v>
      </c>
      <c r="L31" s="6">
        <v>6.6554989620103699E-3</v>
      </c>
      <c r="M31" s="6">
        <v>4.4048536862122498E-2</v>
      </c>
      <c r="N31" s="6">
        <v>1.41343459516733E-2</v>
      </c>
      <c r="O31" s="6">
        <v>1.17559627985582E-2</v>
      </c>
      <c r="P31" s="6">
        <v>1.49527524854001E-2</v>
      </c>
      <c r="Q31" s="6">
        <v>1.45508689770608E-2</v>
      </c>
      <c r="R31" s="6">
        <v>2.3360597768772001E-2</v>
      </c>
      <c r="S31" s="6">
        <v>1.6132195152870701E-2</v>
      </c>
      <c r="T31" s="6">
        <v>1.6416513401687701E-2</v>
      </c>
      <c r="U31" s="6">
        <v>9.6750146603937302E-3</v>
      </c>
      <c r="V31" s="6">
        <v>1.627122868388E-2</v>
      </c>
      <c r="W31" s="6">
        <v>6.7163738316942195E-2</v>
      </c>
      <c r="X31" s="6">
        <v>1.2349304556746E-2</v>
      </c>
      <c r="Y31" s="6">
        <v>2.4129297964965799E-2</v>
      </c>
      <c r="Z31" s="6">
        <v>1.8866993466664501E-2</v>
      </c>
      <c r="AA31" s="6">
        <v>1.4101845578236599E-2</v>
      </c>
      <c r="AB31" s="6">
        <v>1.9514166497707899E-2</v>
      </c>
      <c r="AC31" s="6">
        <v>1.0582334607656301E-2</v>
      </c>
      <c r="AD31" s="6">
        <v>7.9868967981766396E-3</v>
      </c>
      <c r="AE31" s="6">
        <v>1.47514674418763E-2</v>
      </c>
      <c r="AF31" s="6">
        <v>4.77155974617339E-2</v>
      </c>
      <c r="AG31" s="6">
        <v>2.9665002240338901E-2</v>
      </c>
      <c r="AH31" s="6">
        <v>1.9208087543619599E-2</v>
      </c>
      <c r="AI31" s="6">
        <v>1.05524437529858E-2</v>
      </c>
      <c r="AJ31" s="6">
        <v>1.5894357256730499E-2</v>
      </c>
      <c r="AK31" s="6">
        <v>1.5664594022658799E-2</v>
      </c>
      <c r="AL31" s="6">
        <v>1.7099874631429899E-2</v>
      </c>
    </row>
    <row r="32" spans="1:38" ht="25.5" customHeight="1" x14ac:dyDescent="0.2">
      <c r="A32" s="11" t="s">
        <v>0</v>
      </c>
      <c r="B32" s="1" t="s">
        <v>72</v>
      </c>
      <c r="C32" s="5">
        <v>5.3450253296352897E-2</v>
      </c>
      <c r="D32" s="5">
        <v>5.4147845408876898E-2</v>
      </c>
      <c r="E32" s="5">
        <v>5.2750012932256597E-2</v>
      </c>
      <c r="F32" s="5">
        <v>2.8600733232783698E-2</v>
      </c>
      <c r="G32" s="5">
        <v>6.0594038147833401E-2</v>
      </c>
      <c r="H32" s="5">
        <v>6.4832352558941195E-2</v>
      </c>
      <c r="I32" s="5">
        <v>4.6899213822804403E-2</v>
      </c>
      <c r="J32" s="5">
        <v>4.9495800449811E-2</v>
      </c>
      <c r="K32" s="5">
        <v>5.7271355862997302E-2</v>
      </c>
      <c r="L32" s="5">
        <v>6.6706238967736406E-2</v>
      </c>
      <c r="M32" s="5">
        <v>3.61741067817773E-2</v>
      </c>
      <c r="N32" s="5">
        <v>5.1044718771251003E-2</v>
      </c>
      <c r="O32" s="5">
        <v>5.7568078970877602E-2</v>
      </c>
      <c r="P32" s="5">
        <v>4.7507381014130802E-2</v>
      </c>
      <c r="Q32" s="5">
        <v>5.2743233116366597E-2</v>
      </c>
      <c r="R32" s="5">
        <v>5.0574467994660199E-2</v>
      </c>
      <c r="S32" s="5">
        <v>4.6731938622771502E-2</v>
      </c>
      <c r="T32" s="5">
        <v>5.5151073908114398E-2</v>
      </c>
      <c r="U32" s="5">
        <v>6.3478378327656196E-2</v>
      </c>
      <c r="V32" s="5">
        <v>4.2823128535488003E-2</v>
      </c>
      <c r="W32" s="5">
        <v>0.102082795226214</v>
      </c>
      <c r="X32" s="5">
        <v>5.3964671386496903E-2</v>
      </c>
      <c r="Y32" s="5">
        <v>5.9036650862721203E-2</v>
      </c>
      <c r="Z32" s="5">
        <v>5.9884462471718199E-2</v>
      </c>
      <c r="AA32" s="5">
        <v>5.8852643943655601E-2</v>
      </c>
      <c r="AB32" s="5">
        <v>5.7715575661912197E-2</v>
      </c>
      <c r="AC32" s="5">
        <v>6.4715819045272793E-2</v>
      </c>
      <c r="AD32" s="5">
        <v>4.7681957999915002E-2</v>
      </c>
      <c r="AE32" s="5">
        <v>2.4465679174297601E-2</v>
      </c>
      <c r="AF32" s="5">
        <v>4.5692054511154601E-2</v>
      </c>
      <c r="AG32" s="5">
        <v>3.3866040886531397E-2</v>
      </c>
      <c r="AH32" s="5">
        <v>6.09671063750424E-2</v>
      </c>
      <c r="AI32" s="5">
        <v>6.6536669349513605E-2</v>
      </c>
      <c r="AJ32" s="5">
        <v>4.1934458357568503E-2</v>
      </c>
      <c r="AK32" s="5">
        <v>5.1061854990548002E-2</v>
      </c>
      <c r="AL32" s="5">
        <v>5.7101895429549701E-2</v>
      </c>
    </row>
    <row r="33" spans="1:38" ht="25.5" customHeight="1" x14ac:dyDescent="0.2">
      <c r="A33" s="11" t="s">
        <v>0</v>
      </c>
      <c r="B33" s="1" t="s">
        <v>73</v>
      </c>
      <c r="C33" s="6">
        <v>0.53402303312082899</v>
      </c>
      <c r="D33" s="6">
        <v>0.50531885715222902</v>
      </c>
      <c r="E33" s="6">
        <v>0.56283617803816099</v>
      </c>
      <c r="F33" s="6">
        <v>0.49521259635790099</v>
      </c>
      <c r="G33" s="6">
        <v>0.54314567073833897</v>
      </c>
      <c r="H33" s="6">
        <v>0.55458327254742001</v>
      </c>
      <c r="I33" s="6">
        <v>0.40152209760853003</v>
      </c>
      <c r="J33" s="6">
        <v>0.56831032992285802</v>
      </c>
      <c r="K33" s="6">
        <v>0.54621652250911101</v>
      </c>
      <c r="L33" s="6">
        <v>0.55707197691092403</v>
      </c>
      <c r="M33" s="6">
        <v>0.57453360808845899</v>
      </c>
      <c r="N33" s="6">
        <v>0.60733051523326997</v>
      </c>
      <c r="O33" s="6">
        <v>0.51723663280404797</v>
      </c>
      <c r="P33" s="6">
        <v>0.453213125260646</v>
      </c>
      <c r="Q33" s="6">
        <v>0.54373346130395594</v>
      </c>
      <c r="R33" s="6">
        <v>0.49671922620451098</v>
      </c>
      <c r="S33" s="6">
        <v>0.57781601312762598</v>
      </c>
      <c r="T33" s="6">
        <v>0.51811723914977004</v>
      </c>
      <c r="U33" s="6">
        <v>0.52028419052173702</v>
      </c>
      <c r="V33" s="6">
        <v>0.57371737026770997</v>
      </c>
      <c r="W33" s="6">
        <v>0.50985288793069705</v>
      </c>
      <c r="X33" s="6">
        <v>0.55159554567713098</v>
      </c>
      <c r="Y33" s="6">
        <v>0.52369150292537903</v>
      </c>
      <c r="Z33" s="6">
        <v>0.46085277932414398</v>
      </c>
      <c r="AA33" s="6">
        <v>0.53468313341547102</v>
      </c>
      <c r="AB33" s="6">
        <v>0.59453511542110304</v>
      </c>
      <c r="AC33" s="6">
        <v>0.526074703031433</v>
      </c>
      <c r="AD33" s="6">
        <v>0.54576323675417904</v>
      </c>
      <c r="AE33" s="6">
        <v>0.54466790551272304</v>
      </c>
      <c r="AF33" s="6">
        <v>0.72809285543731195</v>
      </c>
      <c r="AG33" s="6">
        <v>0.59061279369513497</v>
      </c>
      <c r="AH33" s="6">
        <v>0.45483037042058699</v>
      </c>
      <c r="AI33" s="6">
        <v>0.592465421507261</v>
      </c>
      <c r="AJ33" s="6">
        <v>0.461539950121158</v>
      </c>
      <c r="AK33" s="6">
        <v>0.57131390128321202</v>
      </c>
      <c r="AL33" s="6">
        <v>0.47700871309125997</v>
      </c>
    </row>
    <row r="34" spans="1:38" ht="25.5" customHeight="1" x14ac:dyDescent="0.2">
      <c r="A34" s="11" t="s">
        <v>0</v>
      </c>
      <c r="B34" s="1" t="s">
        <v>74</v>
      </c>
      <c r="C34" s="5">
        <v>0.28409448046937202</v>
      </c>
      <c r="D34" s="5">
        <v>0.32408904348100198</v>
      </c>
      <c r="E34" s="5">
        <v>0.24394808709371599</v>
      </c>
      <c r="F34" s="5">
        <v>0.34384209299820201</v>
      </c>
      <c r="G34" s="5">
        <v>0.279114281268528</v>
      </c>
      <c r="H34" s="5">
        <v>0.240042943697552</v>
      </c>
      <c r="I34" s="5">
        <v>0.41347860291708399</v>
      </c>
      <c r="J34" s="5">
        <v>0.26192967240637699</v>
      </c>
      <c r="K34" s="5">
        <v>0.257582854037751</v>
      </c>
      <c r="L34" s="5">
        <v>0.253581048283119</v>
      </c>
      <c r="M34" s="5">
        <v>0.24569394900783001</v>
      </c>
      <c r="N34" s="5">
        <v>0.20518382639853</v>
      </c>
      <c r="O34" s="5">
        <v>0.30369312591353798</v>
      </c>
      <c r="P34" s="5">
        <v>0.33995137363236799</v>
      </c>
      <c r="Q34" s="5">
        <v>0.27915176052929602</v>
      </c>
      <c r="R34" s="5">
        <v>0.30650740967069801</v>
      </c>
      <c r="S34" s="5">
        <v>0.26574889638454002</v>
      </c>
      <c r="T34" s="5">
        <v>0.29463387961544302</v>
      </c>
      <c r="U34" s="5">
        <v>0.29772231315716702</v>
      </c>
      <c r="V34" s="5">
        <v>0.27152300704619498</v>
      </c>
      <c r="W34" s="5">
        <v>0.189189630688822</v>
      </c>
      <c r="X34" s="5">
        <v>0.29049316019945798</v>
      </c>
      <c r="Y34" s="5">
        <v>0.24878944128028099</v>
      </c>
      <c r="Z34" s="5">
        <v>0.35703896347649999</v>
      </c>
      <c r="AA34" s="5">
        <v>0.272241747717963</v>
      </c>
      <c r="AB34" s="5">
        <v>0.19705612493949401</v>
      </c>
      <c r="AC34" s="5">
        <v>0.31269229851180103</v>
      </c>
      <c r="AD34" s="5">
        <v>0.283462507304859</v>
      </c>
      <c r="AE34" s="5">
        <v>0.26263514843985802</v>
      </c>
      <c r="AF34" s="5">
        <v>8.6575005877580005E-2</v>
      </c>
      <c r="AG34" s="5">
        <v>0.23075091555972599</v>
      </c>
      <c r="AH34" s="5">
        <v>0.36349382741119102</v>
      </c>
      <c r="AI34" s="5">
        <v>0.265909388748997</v>
      </c>
      <c r="AJ34" s="5">
        <v>0.31597494963449502</v>
      </c>
      <c r="AK34" s="5">
        <v>0.24934771331278399</v>
      </c>
      <c r="AL34" s="5">
        <v>0.33721910320628701</v>
      </c>
    </row>
    <row r="35" spans="1:38" x14ac:dyDescent="0.2">
      <c r="A35" s="11" t="s">
        <v>0</v>
      </c>
      <c r="B35" s="1" t="s">
        <v>49</v>
      </c>
      <c r="C35" s="6">
        <v>3.5248781618084597E-2</v>
      </c>
      <c r="D35" s="6">
        <v>3.6168408843681402E-2</v>
      </c>
      <c r="E35" s="6">
        <v>3.4325663234542503E-2</v>
      </c>
      <c r="F35" s="6">
        <v>4.8743798256459803E-2</v>
      </c>
      <c r="G35" s="6">
        <v>2.2065915127197099E-2</v>
      </c>
      <c r="H35" s="6">
        <v>4.1794680029150898E-2</v>
      </c>
      <c r="I35" s="6">
        <v>6.0313613197668099E-2</v>
      </c>
      <c r="J35" s="6">
        <v>2.67619295096286E-2</v>
      </c>
      <c r="K35" s="6">
        <v>3.0794973159333602E-2</v>
      </c>
      <c r="L35" s="6">
        <v>4.1730892132549997E-2</v>
      </c>
      <c r="M35" s="6">
        <v>5.3460767246137499E-2</v>
      </c>
      <c r="N35" s="6">
        <v>4.4104841342168098E-2</v>
      </c>
      <c r="O35" s="6">
        <v>2.55347639627381E-2</v>
      </c>
      <c r="P35" s="6">
        <v>9.1963643919877103E-2</v>
      </c>
      <c r="Q35" s="6">
        <v>3.1409315752010697E-2</v>
      </c>
      <c r="R35" s="6">
        <v>5.1516562658841997E-2</v>
      </c>
      <c r="S35" s="6">
        <v>3.4865167281440998E-2</v>
      </c>
      <c r="T35" s="6">
        <v>3.0025485416911701E-2</v>
      </c>
      <c r="U35" s="6">
        <v>3.9010600464805797E-2</v>
      </c>
      <c r="V35" s="6">
        <v>1.7921891337162599E-2</v>
      </c>
      <c r="W35" s="6">
        <v>1.88354561426088E-2</v>
      </c>
      <c r="X35" s="6">
        <v>2.2603968182978201E-2</v>
      </c>
      <c r="Y35" s="6">
        <v>4.7568979813387903E-2</v>
      </c>
      <c r="Z35" s="6">
        <v>2.7795909252979999E-2</v>
      </c>
      <c r="AA35" s="6">
        <v>4.3551513353913301E-2</v>
      </c>
      <c r="AB35" s="6">
        <v>5.33628940658223E-2</v>
      </c>
      <c r="AC35" s="6">
        <v>4.9181064602627299E-2</v>
      </c>
      <c r="AD35" s="6">
        <v>2.6480668103439801E-2</v>
      </c>
      <c r="AE35" s="6">
        <v>3.6803257959771997E-2</v>
      </c>
      <c r="AF35" s="6">
        <v>0</v>
      </c>
      <c r="AG35" s="6">
        <v>3.18500568357565E-2</v>
      </c>
      <c r="AH35" s="6">
        <v>2.82984281109275E-2</v>
      </c>
      <c r="AI35" s="6">
        <v>2.1104887505971601E-2</v>
      </c>
      <c r="AJ35" s="6">
        <v>4.4021478963410202E-2</v>
      </c>
      <c r="AK35" s="6">
        <v>3.7959103308120301E-2</v>
      </c>
      <c r="AL35" s="6">
        <v>3.1104948131937701E-2</v>
      </c>
    </row>
    <row r="36" spans="1:38" x14ac:dyDescent="0.2">
      <c r="A36" s="11" t="s">
        <v>0</v>
      </c>
      <c r="B36" s="1" t="s">
        <v>67</v>
      </c>
      <c r="C36" s="5">
        <v>0.146633704791714</v>
      </c>
      <c r="D36" s="5">
        <v>0.134423690523087</v>
      </c>
      <c r="E36" s="5">
        <v>0.15889007163358099</v>
      </c>
      <c r="F36" s="5">
        <v>0.112201512387438</v>
      </c>
      <c r="G36" s="5">
        <v>0.15567413286593601</v>
      </c>
      <c r="H36" s="5">
        <v>0.163579103725877</v>
      </c>
      <c r="I36" s="5">
        <v>0.124685686276718</v>
      </c>
      <c r="J36" s="5">
        <v>0.142998068161136</v>
      </c>
      <c r="K36" s="5">
        <v>0.165405650293805</v>
      </c>
      <c r="L36" s="5">
        <v>0.14761608267340701</v>
      </c>
      <c r="M36" s="5">
        <v>0.12631167565757401</v>
      </c>
      <c r="N36" s="5">
        <v>0.143380817026032</v>
      </c>
      <c r="O36" s="5">
        <v>0.15353547731967601</v>
      </c>
      <c r="P36" s="5">
        <v>0.11487185718711</v>
      </c>
      <c r="Q36" s="5">
        <v>0.145705462414737</v>
      </c>
      <c r="R36" s="5">
        <v>0.14525680146594899</v>
      </c>
      <c r="S36" s="5">
        <v>0.121569923206392</v>
      </c>
      <c r="T36" s="5">
        <v>0.157223395817876</v>
      </c>
      <c r="U36" s="5">
        <v>0.14298289585629101</v>
      </c>
      <c r="V36" s="5">
        <v>0.13683773134893201</v>
      </c>
      <c r="W36" s="5">
        <v>0.282122025237872</v>
      </c>
      <c r="X36" s="5">
        <v>0.13530732594043199</v>
      </c>
      <c r="Y36" s="5">
        <v>0.179950075980952</v>
      </c>
      <c r="Z36" s="5">
        <v>0.15431234794637599</v>
      </c>
      <c r="AA36" s="5">
        <v>0.14952360551265301</v>
      </c>
      <c r="AB36" s="5">
        <v>0.15504586557358099</v>
      </c>
      <c r="AC36" s="5">
        <v>0.112051933854139</v>
      </c>
      <c r="AD36" s="5">
        <v>0.144293587837522</v>
      </c>
      <c r="AE36" s="5">
        <v>0.155893688087647</v>
      </c>
      <c r="AF36" s="5">
        <v>0.18533213868510801</v>
      </c>
      <c r="AG36" s="5">
        <v>0.146786233909382</v>
      </c>
      <c r="AH36" s="5">
        <v>0.15337737405729401</v>
      </c>
      <c r="AI36" s="5">
        <v>0.12052030223776999</v>
      </c>
      <c r="AJ36" s="5">
        <v>0.17846362128093601</v>
      </c>
      <c r="AK36" s="5">
        <v>0.14137928209588399</v>
      </c>
      <c r="AL36" s="5">
        <v>0.15466723557051501</v>
      </c>
    </row>
    <row r="37" spans="1:38" x14ac:dyDescent="0.2">
      <c r="A37" s="11" t="s">
        <v>0</v>
      </c>
      <c r="B37" s="1" t="s">
        <v>68</v>
      </c>
      <c r="C37" s="6">
        <v>0.81811751359020102</v>
      </c>
      <c r="D37" s="6">
        <v>0.829407900633232</v>
      </c>
      <c r="E37" s="6">
        <v>0.80678426513187596</v>
      </c>
      <c r="F37" s="6">
        <v>0.83905468935610295</v>
      </c>
      <c r="G37" s="6">
        <v>0.82225995200686597</v>
      </c>
      <c r="H37" s="6">
        <v>0.79462621624497198</v>
      </c>
      <c r="I37" s="6">
        <v>0.81500070052561402</v>
      </c>
      <c r="J37" s="6">
        <v>0.830240002329236</v>
      </c>
      <c r="K37" s="6">
        <v>0.80379937654686195</v>
      </c>
      <c r="L37" s="6">
        <v>0.81065302519404303</v>
      </c>
      <c r="M37" s="6">
        <v>0.82022755709628903</v>
      </c>
      <c r="N37" s="6">
        <v>0.81251434163180003</v>
      </c>
      <c r="O37" s="6">
        <v>0.820929758717586</v>
      </c>
      <c r="P37" s="6">
        <v>0.79316449889301399</v>
      </c>
      <c r="Q37" s="6">
        <v>0.82288522183325197</v>
      </c>
      <c r="R37" s="6">
        <v>0.80322663587520904</v>
      </c>
      <c r="S37" s="6">
        <v>0.843564909512167</v>
      </c>
      <c r="T37" s="6">
        <v>0.812751118765212</v>
      </c>
      <c r="U37" s="6">
        <v>0.81800650367890404</v>
      </c>
      <c r="V37" s="6">
        <v>0.845240377313905</v>
      </c>
      <c r="W37" s="6">
        <v>0.69904251861951905</v>
      </c>
      <c r="X37" s="6">
        <v>0.84208870587659002</v>
      </c>
      <c r="Y37" s="6">
        <v>0.77248094420566005</v>
      </c>
      <c r="Z37" s="6">
        <v>0.81789174280064403</v>
      </c>
      <c r="AA37" s="6">
        <v>0.80692488113343397</v>
      </c>
      <c r="AB37" s="6">
        <v>0.79159124036059603</v>
      </c>
      <c r="AC37" s="6">
        <v>0.83876700154323403</v>
      </c>
      <c r="AD37" s="6">
        <v>0.82922574405903804</v>
      </c>
      <c r="AE37" s="6">
        <v>0.80730305395258095</v>
      </c>
      <c r="AF37" s="6">
        <v>0.81466786131489199</v>
      </c>
      <c r="AG37" s="6">
        <v>0.82136370925486202</v>
      </c>
      <c r="AH37" s="6">
        <v>0.81832419783177801</v>
      </c>
      <c r="AI37" s="6">
        <v>0.85837481025625795</v>
      </c>
      <c r="AJ37" s="6">
        <v>0.77751489975565302</v>
      </c>
      <c r="AK37" s="6">
        <v>0.82066161459599596</v>
      </c>
      <c r="AL37" s="6">
        <v>0.81422781629754704</v>
      </c>
    </row>
    <row r="38" spans="1:38" x14ac:dyDescent="0.2">
      <c r="A38" s="11" t="s">
        <v>0</v>
      </c>
      <c r="B38" s="7" t="s">
        <v>75</v>
      </c>
      <c r="C38" s="9">
        <v>1000.6040746499</v>
      </c>
      <c r="D38" s="9">
        <v>501.24988027410001</v>
      </c>
      <c r="E38" s="9">
        <v>499.35419437579998</v>
      </c>
      <c r="F38" s="9">
        <v>264.5993281328</v>
      </c>
      <c r="G38" s="9">
        <v>425.19563075069999</v>
      </c>
      <c r="H38" s="9">
        <v>310.8091157664</v>
      </c>
      <c r="I38" s="9">
        <v>161.3616557858</v>
      </c>
      <c r="J38" s="9">
        <v>438.80984671060003</v>
      </c>
      <c r="K38" s="9">
        <v>266.64760833899999</v>
      </c>
      <c r="L38" s="9">
        <v>133.7849638145</v>
      </c>
      <c r="M38" s="9">
        <v>122.56789652739999</v>
      </c>
      <c r="N38" s="9">
        <v>146.70417682499999</v>
      </c>
      <c r="O38" s="9">
        <v>677.54897420029999</v>
      </c>
      <c r="P38" s="9">
        <v>53.783027097199998</v>
      </c>
      <c r="Q38" s="9">
        <v>806.49423603499997</v>
      </c>
      <c r="R38" s="9">
        <v>192.92130314510001</v>
      </c>
      <c r="S38" s="9">
        <v>304.21081949450002</v>
      </c>
      <c r="T38" s="9">
        <v>690.42435126539999</v>
      </c>
      <c r="U38" s="9">
        <v>424.46100988469999</v>
      </c>
      <c r="V38" s="9">
        <v>415.99790286310002</v>
      </c>
      <c r="W38" s="9">
        <v>33.0534815874</v>
      </c>
      <c r="X38" s="9">
        <v>677.57100294600002</v>
      </c>
      <c r="Y38" s="9">
        <v>195.94139138919999</v>
      </c>
      <c r="Z38" s="9">
        <v>243.37172563889999</v>
      </c>
      <c r="AA38" s="9">
        <v>177.19767658329999</v>
      </c>
      <c r="AB38" s="9">
        <v>86.0698719926</v>
      </c>
      <c r="AC38" s="9">
        <v>138.86904590379999</v>
      </c>
      <c r="AD38" s="9">
        <v>194.26515356429999</v>
      </c>
      <c r="AE38" s="9">
        <v>68.650528789099994</v>
      </c>
      <c r="AF38" s="9">
        <v>38.974202290800001</v>
      </c>
      <c r="AG38" s="9">
        <v>53.2058698871</v>
      </c>
      <c r="AH38" s="9">
        <v>239.04997034050001</v>
      </c>
      <c r="AI38" s="9">
        <v>58.998409977199998</v>
      </c>
      <c r="AJ38" s="9">
        <v>97.618023046700003</v>
      </c>
      <c r="AK38" s="9">
        <v>604.93767128549996</v>
      </c>
      <c r="AL38" s="9">
        <v>395.66640336440003</v>
      </c>
    </row>
  </sheetData>
  <mergeCells count="16">
    <mergeCell ref="AH1:AL1"/>
    <mergeCell ref="A4:A7"/>
    <mergeCell ref="A8:A15"/>
    <mergeCell ref="A16:A24"/>
    <mergeCell ref="Q1:R1"/>
    <mergeCell ref="S1:T1"/>
    <mergeCell ref="U1:W1"/>
    <mergeCell ref="X1:Y1"/>
    <mergeCell ref="Z1:AG1"/>
    <mergeCell ref="B1:B3"/>
    <mergeCell ref="D1:E1"/>
    <mergeCell ref="F1:H1"/>
    <mergeCell ref="I1:L1"/>
    <mergeCell ref="M1:P1"/>
    <mergeCell ref="A25:A29"/>
    <mergeCell ref="A30:A38"/>
  </mergeCells>
  <pageMargins left="0.7" right="0.7" top="0.75" bottom="0.75" header="0.3" footer="0.3"/>
  <pageSetup paperSize="9" orientation="portrait"/>
  <headerFooter>
    <oddFooter>&amp;C_x000D_&amp;1#&amp;"Aptos"&amp;10&amp;K000000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4512-092B-4949-876F-E77A46E6FD35}">
  <dimension ref="A2:G16"/>
  <sheetViews>
    <sheetView zoomScale="199" zoomScaleNormal="199" workbookViewId="0">
      <selection activeCell="B24" sqref="B24"/>
    </sheetView>
  </sheetViews>
  <sheetFormatPr baseColWidth="10" defaultRowHeight="15" x14ac:dyDescent="0.2"/>
  <cols>
    <col min="2" max="2" width="39.5" bestFit="1" customWidth="1"/>
    <col min="3" max="3" width="27.5" customWidth="1"/>
    <col min="4" max="4" width="18.1640625" customWidth="1"/>
    <col min="7" max="7" width="20.33203125" bestFit="1" customWidth="1"/>
  </cols>
  <sheetData>
    <row r="2" spans="1:7" x14ac:dyDescent="0.2">
      <c r="A2" s="15"/>
      <c r="B2" s="16"/>
      <c r="C2" s="16"/>
      <c r="D2" s="16" t="s">
        <v>79</v>
      </c>
      <c r="E2" s="16" t="s">
        <v>78</v>
      </c>
      <c r="F2" s="16" t="s">
        <v>77</v>
      </c>
      <c r="G2" s="16" t="s">
        <v>81</v>
      </c>
    </row>
    <row r="3" spans="1:7" ht="15" customHeight="1" x14ac:dyDescent="0.2">
      <c r="A3" s="15"/>
      <c r="B3" s="36" t="s">
        <v>57</v>
      </c>
      <c r="C3" s="37" t="s">
        <v>58</v>
      </c>
      <c r="D3" s="38">
        <v>5000</v>
      </c>
      <c r="E3" s="39">
        <v>0.26155398678590203</v>
      </c>
      <c r="F3" s="23">
        <f>G11*E3</f>
        <v>261.71198491889965</v>
      </c>
      <c r="G3" s="23">
        <f>D3*F3</f>
        <v>1308559.9245944982</v>
      </c>
    </row>
    <row r="4" spans="1:7" x14ac:dyDescent="0.2">
      <c r="A4" s="15"/>
      <c r="B4" s="30"/>
      <c r="C4" s="18" t="s">
        <v>59</v>
      </c>
      <c r="D4" s="20">
        <v>15000</v>
      </c>
      <c r="E4" s="21">
        <v>0.25806634876501899</v>
      </c>
      <c r="F4" s="22">
        <f>G11*E4</f>
        <v>258.22224010430017</v>
      </c>
      <c r="G4" s="22">
        <f t="shared" ref="G4:G10" si="0">D4*F4</f>
        <v>3873333.6015645023</v>
      </c>
    </row>
    <row r="5" spans="1:7" x14ac:dyDescent="0.2">
      <c r="A5" s="15"/>
      <c r="B5" s="30"/>
      <c r="C5" s="18" t="s">
        <v>60</v>
      </c>
      <c r="D5" s="20">
        <v>25000</v>
      </c>
      <c r="E5" s="21">
        <v>0.14395736778625401</v>
      </c>
      <c r="F5" s="22">
        <f>G11*E5</f>
        <v>144.04432878280002</v>
      </c>
      <c r="G5" s="22">
        <f t="shared" si="0"/>
        <v>3601108.2195700007</v>
      </c>
    </row>
    <row r="6" spans="1:7" x14ac:dyDescent="0.2">
      <c r="A6" s="15"/>
      <c r="B6" s="30"/>
      <c r="C6" s="18" t="s">
        <v>61</v>
      </c>
      <c r="D6" s="20">
        <v>35000</v>
      </c>
      <c r="E6" s="21">
        <v>6.3570088923589396E-2</v>
      </c>
      <c r="F6" s="22">
        <f>G11*E6</f>
        <v>63.608490002800025</v>
      </c>
      <c r="G6" s="22">
        <f t="shared" si="0"/>
        <v>2226297.1500980007</v>
      </c>
    </row>
    <row r="7" spans="1:7" x14ac:dyDescent="0.2">
      <c r="A7" s="15"/>
      <c r="B7" s="30"/>
      <c r="C7" s="18" t="s">
        <v>62</v>
      </c>
      <c r="D7" s="20">
        <v>45000</v>
      </c>
      <c r="E7" s="21">
        <v>3.5095255603458199E-2</v>
      </c>
      <c r="F7" s="22">
        <f>G11*E7</f>
        <v>35.11645575770001</v>
      </c>
      <c r="G7" s="22">
        <f t="shared" si="0"/>
        <v>1580240.5090965005</v>
      </c>
    </row>
    <row r="8" spans="1:7" x14ac:dyDescent="0.2">
      <c r="A8" s="15"/>
      <c r="B8" s="30"/>
      <c r="C8" s="18" t="s">
        <v>63</v>
      </c>
      <c r="D8" s="20">
        <v>55000</v>
      </c>
      <c r="E8" s="21">
        <v>3.5250515616620098E-2</v>
      </c>
      <c r="F8" s="22">
        <f>G11*E8</f>
        <v>35.271809559499999</v>
      </c>
      <c r="G8" s="22">
        <f t="shared" si="0"/>
        <v>1939949.5257724999</v>
      </c>
    </row>
    <row r="9" spans="1:7" x14ac:dyDescent="0.2">
      <c r="A9" s="15"/>
      <c r="B9" s="30"/>
      <c r="C9" s="18" t="s">
        <v>64</v>
      </c>
      <c r="D9" s="20">
        <v>0</v>
      </c>
      <c r="E9" s="21">
        <v>8.7777380017196996E-2</v>
      </c>
      <c r="F9" s="22">
        <f>G11*E9</f>
        <v>87.830404107300026</v>
      </c>
      <c r="G9" s="22">
        <f t="shared" si="0"/>
        <v>0</v>
      </c>
    </row>
    <row r="10" spans="1:7" ht="16" thickBot="1" x14ac:dyDescent="0.25">
      <c r="A10" s="15"/>
      <c r="B10" s="31"/>
      <c r="C10" s="27" t="s">
        <v>49</v>
      </c>
      <c r="D10" s="28"/>
      <c r="E10" s="29">
        <v>0.11472905650196</v>
      </c>
      <c r="F10" s="25">
        <f>G11*E10</f>
        <v>114.79836141659977</v>
      </c>
      <c r="G10" s="25">
        <f t="shared" si="0"/>
        <v>0</v>
      </c>
    </row>
    <row r="11" spans="1:7" x14ac:dyDescent="0.2">
      <c r="A11" s="15"/>
      <c r="B11" s="26" t="s">
        <v>0</v>
      </c>
      <c r="C11" s="32" t="s">
        <v>82</v>
      </c>
      <c r="D11" s="20"/>
      <c r="F11" s="22"/>
      <c r="G11" s="33">
        <f>1000.6040746499</f>
        <v>1000.6040746499</v>
      </c>
    </row>
    <row r="12" spans="1:7" x14ac:dyDescent="0.2">
      <c r="A12" s="15"/>
      <c r="B12" s="16"/>
      <c r="C12" s="19" t="s">
        <v>83</v>
      </c>
      <c r="D12" s="16"/>
      <c r="E12" s="16"/>
      <c r="G12" s="34">
        <f>G11-F10</f>
        <v>885.80571323330025</v>
      </c>
    </row>
    <row r="13" spans="1:7" x14ac:dyDescent="0.2">
      <c r="A13" s="15"/>
      <c r="B13" s="16"/>
      <c r="C13" s="19" t="s">
        <v>80</v>
      </c>
      <c r="D13" s="16"/>
      <c r="E13" s="16"/>
      <c r="F13" s="16"/>
      <c r="G13" s="34">
        <f>SUM(G3:G9)/G12</f>
        <v>16402.568547070638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B15" s="17"/>
      <c r="C15" s="17"/>
      <c r="D15" s="17"/>
      <c r="E15" s="17"/>
      <c r="F15" s="17"/>
      <c r="G15" s="17"/>
    </row>
    <row r="16" spans="1:7" x14ac:dyDescent="0.2">
      <c r="B16" s="17"/>
      <c r="C16" s="17"/>
      <c r="D16" s="17"/>
      <c r="E16" s="17"/>
      <c r="F16" s="17"/>
      <c r="G16" s="17"/>
    </row>
  </sheetData>
  <mergeCells count="1">
    <mergeCell ref="B3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9ED8-E7CF-BB4F-9CFB-F545B1BAEAF7}">
  <dimension ref="B2:G15"/>
  <sheetViews>
    <sheetView zoomScale="213" zoomScaleNormal="213" workbookViewId="0">
      <selection activeCell="C16" sqref="C16"/>
    </sheetView>
  </sheetViews>
  <sheetFormatPr baseColWidth="10" defaultRowHeight="15" x14ac:dyDescent="0.2"/>
  <cols>
    <col min="2" max="2" width="32.6640625" customWidth="1"/>
    <col min="3" max="3" width="46.83203125" bestFit="1" customWidth="1"/>
    <col min="5" max="5" width="12.1640625" bestFit="1" customWidth="1"/>
    <col min="6" max="6" width="23" bestFit="1" customWidth="1"/>
  </cols>
  <sheetData>
    <row r="2" spans="2:7" x14ac:dyDescent="0.2">
      <c r="B2" s="41"/>
      <c r="C2" s="41"/>
      <c r="D2" s="41"/>
      <c r="E2" s="41"/>
      <c r="F2" s="41"/>
    </row>
    <row r="3" spans="2:7" x14ac:dyDescent="0.2">
      <c r="B3" s="41"/>
      <c r="C3" s="41"/>
      <c r="D3" s="41"/>
      <c r="E3" s="41"/>
      <c r="F3" s="41"/>
    </row>
    <row r="4" spans="2:7" x14ac:dyDescent="0.2">
      <c r="B4" s="42"/>
      <c r="C4" s="42"/>
      <c r="D4" s="42" t="s">
        <v>86</v>
      </c>
      <c r="E4" s="42" t="s">
        <v>76</v>
      </c>
      <c r="F4" s="42" t="s">
        <v>85</v>
      </c>
      <c r="G4" s="40"/>
    </row>
    <row r="5" spans="2:7" ht="15" customHeight="1" x14ac:dyDescent="0.2">
      <c r="B5" s="49" t="s">
        <v>69</v>
      </c>
      <c r="C5" s="38" t="s">
        <v>70</v>
      </c>
      <c r="D5" s="50">
        <v>7.69513079986614E-2</v>
      </c>
      <c r="E5" s="23">
        <f>D5*$F$11</f>
        <v>76.997792333100037</v>
      </c>
      <c r="F5" s="51">
        <f>E5/F12</f>
        <v>0.17865398790194628</v>
      </c>
      <c r="G5" s="40"/>
    </row>
    <row r="6" spans="2:7" x14ac:dyDescent="0.2">
      <c r="B6" s="43"/>
      <c r="C6" s="20" t="s">
        <v>71</v>
      </c>
      <c r="D6" s="35">
        <v>1.6232143496700099E-2</v>
      </c>
      <c r="E6" s="22">
        <f>D6*$F$11</f>
        <v>16.241948923099994</v>
      </c>
      <c r="F6" s="44">
        <f>E6/F12</f>
        <v>3.7685352508011444E-2</v>
      </c>
      <c r="G6" s="40"/>
    </row>
    <row r="7" spans="2:7" x14ac:dyDescent="0.2">
      <c r="B7" s="43"/>
      <c r="C7" s="20" t="s">
        <v>72</v>
      </c>
      <c r="D7" s="35">
        <v>5.3450253296352897E-2</v>
      </c>
      <c r="E7" s="22">
        <f>D7*$F$11</f>
        <v>53.482541239399957</v>
      </c>
      <c r="F7" s="44">
        <f>E7/F12</f>
        <v>0.12409276923439307</v>
      </c>
      <c r="G7" s="40"/>
    </row>
    <row r="8" spans="2:7" x14ac:dyDescent="0.2">
      <c r="B8" s="43"/>
      <c r="C8" s="20" t="s">
        <v>73</v>
      </c>
      <c r="D8" s="35">
        <v>0.53402303312082899</v>
      </c>
      <c r="E8" s="22">
        <f>D8*$F$11</f>
        <v>534.34562289760004</v>
      </c>
      <c r="F8" s="53" t="s">
        <v>87</v>
      </c>
      <c r="G8" s="40"/>
    </row>
    <row r="9" spans="2:7" x14ac:dyDescent="0.2">
      <c r="B9" s="43"/>
      <c r="C9" s="20" t="s">
        <v>74</v>
      </c>
      <c r="D9" s="35">
        <v>0.28409448046937202</v>
      </c>
      <c r="E9" s="22">
        <f>D9*$F$11</f>
        <v>284.26609474320009</v>
      </c>
      <c r="F9" s="44">
        <f>E9/F12</f>
        <v>0.65956789035564933</v>
      </c>
      <c r="G9" s="40"/>
    </row>
    <row r="10" spans="2:7" ht="16" thickBot="1" x14ac:dyDescent="0.25">
      <c r="B10" s="47"/>
      <c r="C10" s="28" t="s">
        <v>49</v>
      </c>
      <c r="D10" s="48">
        <v>3.5248781618084597E-2</v>
      </c>
      <c r="E10" s="25">
        <f>D10*$F$11</f>
        <v>35.270074513499942</v>
      </c>
      <c r="F10" s="52" t="s">
        <v>87</v>
      </c>
      <c r="G10" s="40"/>
    </row>
    <row r="11" spans="2:7" s="14" customFormat="1" x14ac:dyDescent="0.2">
      <c r="B11" s="26" t="s">
        <v>0</v>
      </c>
      <c r="C11" s="20" t="s">
        <v>82</v>
      </c>
      <c r="E11" s="24"/>
      <c r="F11" s="46">
        <v>1000.6040746499</v>
      </c>
      <c r="G11" s="40"/>
    </row>
    <row r="12" spans="2:7" x14ac:dyDescent="0.2">
      <c r="B12" s="26" t="s">
        <v>0</v>
      </c>
      <c r="C12" s="24" t="s">
        <v>84</v>
      </c>
      <c r="D12" s="24"/>
      <c r="E12" s="24"/>
      <c r="F12" s="45">
        <f>F11-E10-E8</f>
        <v>430.98837723880001</v>
      </c>
      <c r="G12" s="40"/>
    </row>
    <row r="13" spans="2:7" x14ac:dyDescent="0.2">
      <c r="B13" s="26" t="s">
        <v>0</v>
      </c>
      <c r="C13" s="24" t="s">
        <v>88</v>
      </c>
      <c r="D13" s="24"/>
      <c r="E13" s="24"/>
      <c r="F13" s="44">
        <f>(E5+E6+E7)/F12</f>
        <v>0.34043210964435078</v>
      </c>
      <c r="G13" s="40"/>
    </row>
    <row r="14" spans="2:7" x14ac:dyDescent="0.2">
      <c r="B14" s="42"/>
      <c r="C14" s="42"/>
      <c r="D14" s="42"/>
      <c r="E14" s="42"/>
      <c r="F14" s="42"/>
      <c r="G14" s="40"/>
    </row>
    <row r="15" spans="2:7" x14ac:dyDescent="0.2">
      <c r="B15" s="41"/>
      <c r="C15" s="41"/>
      <c r="D15" s="41"/>
      <c r="E15" s="41"/>
      <c r="F15" s="41"/>
    </row>
  </sheetData>
  <mergeCells count="1">
    <mergeCell ref="B5:B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51d07b-e5fa-4c79-b88d-b01a918b12bf}" enabled="1" method="Privileged" siteId="{27bf1aab-fe93-4031-9a12-ff0c565997f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Resultat</vt:lpstr>
      <vt:lpstr>Q3 omräknat till medelvärde</vt:lpstr>
      <vt:lpstr>Q5 omräknat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Hasselvik</cp:lastModifiedBy>
  <dcterms:created xsi:type="dcterms:W3CDTF">2026-05-27T11:04:45Z</dcterms:created>
  <dcterms:modified xsi:type="dcterms:W3CDTF">2026-06-01T08:55:48Z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de1571-6e3e-46cc-8858-878c59519771_Enabled">
    <vt:lpwstr>true</vt:lpwstr>
  </property>
  <property fmtid="{D5CDD505-2E9C-101B-9397-08002B2CF9AE}" pid="3" name="MSIP_Label_f1de1571-6e3e-46cc-8858-878c59519771_SetDate">
    <vt:lpwstr>2026-05-22T12:36:54Z</vt:lpwstr>
  </property>
  <property fmtid="{D5CDD505-2E9C-101B-9397-08002B2CF9AE}" pid="4" name="MSIP_Label_f1de1571-6e3e-46cc-8858-878c59519771_Method">
    <vt:lpwstr>Standard</vt:lpwstr>
  </property>
  <property fmtid="{D5CDD505-2E9C-101B-9397-08002B2CF9AE}" pid="5" name="MSIP_Label_f1de1571-6e3e-46cc-8858-878c59519771_Name">
    <vt:lpwstr>Confidential - Internal Only</vt:lpwstr>
  </property>
  <property fmtid="{D5CDD505-2E9C-101B-9397-08002B2CF9AE}" pid="6" name="MSIP_Label_f1de1571-6e3e-46cc-8858-878c59519771_SiteId">
    <vt:lpwstr>b2767241-fab5-454b-8b62-f6324650e316</vt:lpwstr>
  </property>
  <property fmtid="{D5CDD505-2E9C-101B-9397-08002B2CF9AE}" pid="7" name="MSIP_Label_f1de1571-6e3e-46cc-8858-878c59519771_ActionId">
    <vt:lpwstr>3d6fe064-8a24-4793-8015-4e360f18dba2</vt:lpwstr>
  </property>
  <property fmtid="{D5CDD505-2E9C-101B-9397-08002B2CF9AE}" pid="8" name="MSIP_Label_f1de1571-6e3e-46cc-8858-878c59519771_ContentBits">
    <vt:lpwstr>2</vt:lpwstr>
  </property>
  <property fmtid="{D5CDD505-2E9C-101B-9397-08002B2CF9AE}" pid="9" name="MSIP_Label_f1de1571-6e3e-46cc-8858-878c59519771_Tag">
    <vt:lpwstr>10, 3, 0, 1</vt:lpwstr>
  </property>
</Properties>
</file>