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10F1B4DC-4E14-4DA8-BEBA-A3B8164AC091}" xr6:coauthVersionLast="47" xr6:coauthVersionMax="47" xr10:uidLastSave="{00000000-0000-0000-0000-000000000000}"/>
  <bookViews>
    <workbookView xWindow="2730" yWindow="2730" windowWidth="21600" windowHeight="11385" xr2:uid="{F8440414-275E-4142-97C3-00E7FE420ABF}"/>
  </bookViews>
  <sheets>
    <sheet name="Blad1" sheetId="3" r:id="rId1"/>
  </sheets>
  <definedNames>
    <definedName name="_xlnm._FilterDatabase" localSheetId="0" hidden="1">Blad1!$C$7:$N$7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" l="1"/>
  <c r="K24" i="3"/>
  <c r="K20" i="3"/>
  <c r="K25" i="3"/>
  <c r="K15" i="3"/>
  <c r="K27" i="3"/>
  <c r="K8" i="3"/>
  <c r="K17" i="3"/>
  <c r="K19" i="3"/>
  <c r="K11" i="3"/>
  <c r="K16" i="3"/>
  <c r="K22" i="3"/>
  <c r="K10" i="3"/>
  <c r="K12" i="3"/>
  <c r="K14" i="3"/>
  <c r="K21" i="3"/>
  <c r="K23" i="3"/>
  <c r="K26" i="3"/>
  <c r="K13" i="3"/>
  <c r="K28" i="3"/>
  <c r="K18" i="3"/>
  <c r="L14" i="3" l="1"/>
  <c r="N14" i="3" s="1"/>
  <c r="L16" i="3"/>
  <c r="N16" i="3" s="1"/>
  <c r="L23" i="3"/>
  <c r="N23" i="3" s="1"/>
  <c r="L12" i="3"/>
  <c r="N12" i="3" s="1"/>
  <c r="L20" i="3"/>
  <c r="N20" i="3" s="1"/>
  <c r="L15" i="3"/>
  <c r="N15" i="3" s="1"/>
  <c r="L19" i="3"/>
  <c r="N19" i="3" s="1"/>
  <c r="L8" i="3"/>
  <c r="N8" i="3" s="1"/>
  <c r="L10" i="3"/>
  <c r="N10" i="3" s="1"/>
  <c r="L9" i="3"/>
  <c r="N9" i="3" s="1"/>
  <c r="L13" i="3"/>
  <c r="N13" i="3" s="1"/>
  <c r="L18" i="3"/>
  <c r="L17" i="3"/>
  <c r="N17" i="3" s="1"/>
  <c r="L22" i="3"/>
  <c r="N22" i="3" s="1"/>
  <c r="L11" i="3"/>
  <c r="N11" i="3" s="1"/>
  <c r="L27" i="3"/>
  <c r="N27" i="3" s="1"/>
  <c r="L21" i="3"/>
  <c r="N21" i="3" s="1"/>
  <c r="L24" i="3"/>
  <c r="N24" i="3" s="1"/>
  <c r="L28" i="3"/>
  <c r="N28" i="3" s="1"/>
  <c r="L25" i="3"/>
  <c r="N25" i="3" s="1"/>
  <c r="L26" i="3"/>
  <c r="N26" i="3" s="1"/>
  <c r="J25" i="3"/>
  <c r="J28" i="3"/>
  <c r="J24" i="3"/>
  <c r="J21" i="3"/>
  <c r="J27" i="3"/>
  <c r="J11" i="3"/>
  <c r="J22" i="3"/>
  <c r="J17" i="3"/>
  <c r="J18" i="3"/>
  <c r="J13" i="3"/>
  <c r="J9" i="3"/>
  <c r="J10" i="3"/>
  <c r="J8" i="3"/>
  <c r="J19" i="3"/>
  <c r="J15" i="3"/>
  <c r="J20" i="3"/>
  <c r="J12" i="3"/>
  <c r="J23" i="3"/>
  <c r="J16" i="3"/>
  <c r="J14" i="3"/>
  <c r="J26" i="3"/>
  <c r="J30" i="3" s="1"/>
  <c r="H30" i="3"/>
  <c r="F30" i="3"/>
  <c r="E30" i="3"/>
  <c r="G27" i="3"/>
  <c r="G11" i="3"/>
  <c r="G22" i="3"/>
  <c r="G17" i="3"/>
  <c r="G18" i="3"/>
  <c r="G13" i="3"/>
  <c r="G9" i="3"/>
  <c r="G10" i="3"/>
  <c r="G8" i="3"/>
  <c r="G19" i="3"/>
  <c r="G15" i="3"/>
  <c r="G20" i="3"/>
  <c r="G12" i="3"/>
  <c r="G23" i="3"/>
  <c r="G16" i="3"/>
  <c r="G14" i="3"/>
  <c r="G24" i="3"/>
  <c r="G21" i="3"/>
  <c r="G28" i="3"/>
  <c r="G25" i="3"/>
  <c r="G26" i="3"/>
  <c r="G30" i="3" s="1"/>
  <c r="K30" i="3" l="1"/>
  <c r="N18" i="3"/>
  <c r="L30" i="3"/>
  <c r="N30" i="3" s="1"/>
</calcChain>
</file>

<file path=xl/sharedStrings.xml><?xml version="1.0" encoding="utf-8"?>
<sst xmlns="http://schemas.openxmlformats.org/spreadsheetml/2006/main" count="34" uniqueCount="33">
  <si>
    <t xml:space="preserve">Blekinge län          </t>
  </si>
  <si>
    <t xml:space="preserve">Dalarnas län          </t>
  </si>
  <si>
    <t xml:space="preserve">Gotlands län          </t>
  </si>
  <si>
    <t xml:space="preserve">Gävleborgs län        </t>
  </si>
  <si>
    <t xml:space="preserve">Hallands län          </t>
  </si>
  <si>
    <t xml:space="preserve">Jämtlands län         </t>
  </si>
  <si>
    <t xml:space="preserve">Jönköpings län        </t>
  </si>
  <si>
    <t xml:space="preserve">Kalmar län            </t>
  </si>
  <si>
    <t xml:space="preserve">Kronobergs län        </t>
  </si>
  <si>
    <t xml:space="preserve">Norrbottens län       </t>
  </si>
  <si>
    <t xml:space="preserve">Skåne län             </t>
  </si>
  <si>
    <t xml:space="preserve">Stockholms län        </t>
  </si>
  <si>
    <t xml:space="preserve">Södermanlands län     </t>
  </si>
  <si>
    <t xml:space="preserve">Uppsala län           </t>
  </si>
  <si>
    <t xml:space="preserve">Värmlands län         </t>
  </si>
  <si>
    <t xml:space="preserve">Västerbottens län     </t>
  </si>
  <si>
    <t xml:space="preserve">Västernorrlands län   </t>
  </si>
  <si>
    <t xml:space="preserve">Västmanlands län      </t>
  </si>
  <si>
    <t xml:space="preserve">Västra Götalands län  </t>
  </si>
  <si>
    <t xml:space="preserve">Örebro län            </t>
  </si>
  <si>
    <t xml:space="preserve">Östergötlands län     </t>
  </si>
  <si>
    <t>Laddbara bilar</t>
  </si>
  <si>
    <t>Län</t>
  </si>
  <si>
    <t>Riks, snitt</t>
  </si>
  <si>
    <t>Ökning</t>
  </si>
  <si>
    <t>Skillnad</t>
  </si>
  <si>
    <t>Publika laddstolpar</t>
  </si>
  <si>
    <t>CPEV</t>
  </si>
  <si>
    <t>Laddbara bilar / län 2022 VS 2023, skapad februari 2024</t>
  </si>
  <si>
    <t>Jämförd period laddbara bilar december 2022 - december 2023*</t>
  </si>
  <si>
    <t>* Senast tillgänglig länsvis data från PowerCircle februari 2024</t>
  </si>
  <si>
    <t>Brist</t>
  </si>
  <si>
    <t>Jämförd period laddstolpar december 2022 - oktober 2023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</si>
</sst>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Border="1"/>
    <xf numFmtId="2" fontId="0" fillId="0" borderId="0" xfId="2" applyNumberFormat="1" applyFont="1" applyBorder="1"/>
    <xf numFmtId="0" fontId="0" fillId="0" borderId="0" xfId="0" applyAlignment="1">
      <alignment horizontal="left"/>
    </xf>
    <xf numFmtId="0" fontId="3" fillId="0" borderId="0" xfId="0" applyFont="1"/>
    <xf numFmtId="9" fontId="0" fillId="0" borderId="0" xfId="1" applyFont="1"/>
    <xf numFmtId="9" fontId="0" fillId="0" borderId="0" xfId="0" applyNumberFormat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2" fontId="3" fillId="0" borderId="0" xfId="2" applyNumberFormat="1" applyFont="1" applyBorder="1"/>
    <xf numFmtId="2" fontId="0" fillId="0" borderId="0" xfId="1" applyNumberFormat="1" applyFont="1"/>
    <xf numFmtId="1" fontId="0" fillId="0" borderId="0" xfId="1" applyNumberFormat="1" applyFont="1"/>
  </cellXfs>
  <cellStyles count="3">
    <cellStyle name="Normal" xfId="0" builtinId="0"/>
    <cellStyle name="Procent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8043-0049-43B0-82FB-D9DC41EFD10E}">
  <dimension ref="B2:O37"/>
  <sheetViews>
    <sheetView tabSelected="1" topLeftCell="A18" workbookViewId="0">
      <selection activeCell="C36" sqref="C36"/>
    </sheetView>
  </sheetViews>
  <sheetFormatPr defaultColWidth="11.42578125" defaultRowHeight="15" x14ac:dyDescent="0.25"/>
  <cols>
    <col min="6" max="6" width="11.42578125" style="13"/>
    <col min="9" max="9" width="11.42578125" style="13"/>
    <col min="13" max="13" width="11.42578125" style="13"/>
  </cols>
  <sheetData>
    <row r="2" spans="2:15" ht="21" x14ac:dyDescent="0.35">
      <c r="C2" s="1" t="s">
        <v>28</v>
      </c>
    </row>
    <row r="4" spans="2:15" ht="15.75" thickBot="1" x14ac:dyDescent="0.3"/>
    <row r="5" spans="2:15" x14ac:dyDescent="0.25">
      <c r="B5" s="2"/>
      <c r="C5" s="3"/>
      <c r="D5" s="3"/>
      <c r="E5" s="3"/>
      <c r="F5" s="16"/>
      <c r="G5" s="3"/>
      <c r="H5" s="3"/>
      <c r="I5" s="16"/>
      <c r="J5" s="3"/>
      <c r="K5" s="3"/>
      <c r="L5" s="3"/>
      <c r="M5" s="16"/>
      <c r="N5" s="3"/>
      <c r="O5" s="4"/>
    </row>
    <row r="6" spans="2:15" x14ac:dyDescent="0.25">
      <c r="B6" s="5"/>
      <c r="E6" t="s">
        <v>26</v>
      </c>
      <c r="H6" t="s">
        <v>21</v>
      </c>
      <c r="K6" t="s">
        <v>31</v>
      </c>
      <c r="L6" t="s">
        <v>27</v>
      </c>
      <c r="O6" s="6"/>
    </row>
    <row r="7" spans="2:15" x14ac:dyDescent="0.25">
      <c r="B7" s="5"/>
      <c r="C7" t="s">
        <v>22</v>
      </c>
      <c r="E7" s="12">
        <v>2023</v>
      </c>
      <c r="F7" s="17">
        <v>2022</v>
      </c>
      <c r="G7" s="12" t="s">
        <v>24</v>
      </c>
      <c r="H7" s="12">
        <v>2023</v>
      </c>
      <c r="I7" s="17">
        <v>2022</v>
      </c>
      <c r="J7" s="12" t="s">
        <v>24</v>
      </c>
      <c r="K7" s="12"/>
      <c r="L7" s="12">
        <v>2023</v>
      </c>
      <c r="M7" s="17">
        <v>2022</v>
      </c>
      <c r="N7" s="12" t="s">
        <v>25</v>
      </c>
      <c r="O7" s="6"/>
    </row>
    <row r="8" spans="2:15" x14ac:dyDescent="0.25">
      <c r="B8" s="5"/>
      <c r="C8" t="s">
        <v>13</v>
      </c>
      <c r="E8">
        <v>625</v>
      </c>
      <c r="F8" s="13">
        <v>527</v>
      </c>
      <c r="G8" s="14">
        <f t="shared" ref="G8:G28" si="0">(E8/F8)-1</f>
        <v>0.18595825426944979</v>
      </c>
      <c r="H8">
        <v>17075</v>
      </c>
      <c r="I8" s="13">
        <v>12871</v>
      </c>
      <c r="J8" s="14">
        <f t="shared" ref="J8:J28" si="1">(H8/I8)-1</f>
        <v>0.32662574780514331</v>
      </c>
      <c r="K8" s="21">
        <f t="shared" ref="K8:K28" si="2">(H8/10)-E8</f>
        <v>1082.5</v>
      </c>
      <c r="L8" s="20">
        <f t="shared" ref="L8:L28" si="3">E8/H8</f>
        <v>3.6603221083455345E-2</v>
      </c>
      <c r="M8" s="19">
        <v>4.0944759536943515E-2</v>
      </c>
      <c r="N8" s="10">
        <f t="shared" ref="N8:N28" si="4">(L8/M8)-1</f>
        <v>-0.10603404446839892</v>
      </c>
      <c r="O8" s="6"/>
    </row>
    <row r="9" spans="2:15" x14ac:dyDescent="0.25">
      <c r="B9" s="5"/>
      <c r="C9" t="s">
        <v>11</v>
      </c>
      <c r="E9">
        <v>8857</v>
      </c>
      <c r="F9" s="13">
        <v>4565</v>
      </c>
      <c r="G9" s="14">
        <f t="shared" si="0"/>
        <v>0.94019715224534495</v>
      </c>
      <c r="H9">
        <v>227790</v>
      </c>
      <c r="I9" s="13">
        <v>177546</v>
      </c>
      <c r="J9" s="14">
        <f t="shared" si="1"/>
        <v>0.28299145010307192</v>
      </c>
      <c r="K9" s="21">
        <f t="shared" si="2"/>
        <v>13922</v>
      </c>
      <c r="L9" s="20">
        <f t="shared" si="3"/>
        <v>3.8882303876377367E-2</v>
      </c>
      <c r="M9" s="19">
        <v>2.5711646559201558E-2</v>
      </c>
      <c r="N9" s="10">
        <f t="shared" si="4"/>
        <v>0.51224480263642858</v>
      </c>
      <c r="O9" s="6"/>
    </row>
    <row r="10" spans="2:15" x14ac:dyDescent="0.25">
      <c r="B10" s="5"/>
      <c r="C10" t="s">
        <v>12</v>
      </c>
      <c r="E10">
        <v>472</v>
      </c>
      <c r="F10" s="13">
        <v>316</v>
      </c>
      <c r="G10" s="14">
        <f t="shared" si="0"/>
        <v>0.49367088607594933</v>
      </c>
      <c r="H10">
        <v>11567</v>
      </c>
      <c r="I10" s="13">
        <v>8954</v>
      </c>
      <c r="J10" s="14">
        <f t="shared" si="1"/>
        <v>0.29182488273397356</v>
      </c>
      <c r="K10" s="21">
        <f t="shared" si="2"/>
        <v>684.7</v>
      </c>
      <c r="L10" s="20">
        <f t="shared" si="3"/>
        <v>4.0805740468574395E-2</v>
      </c>
      <c r="M10" s="19">
        <v>3.5291489836944384E-2</v>
      </c>
      <c r="N10" s="10">
        <f t="shared" si="4"/>
        <v>0.15624873466966815</v>
      </c>
      <c r="O10" s="6"/>
    </row>
    <row r="11" spans="2:15" x14ac:dyDescent="0.25">
      <c r="B11" s="5"/>
      <c r="C11" t="s">
        <v>6</v>
      </c>
      <c r="E11">
        <v>777</v>
      </c>
      <c r="F11" s="13">
        <v>426</v>
      </c>
      <c r="G11" s="14">
        <f t="shared" si="0"/>
        <v>0.823943661971831</v>
      </c>
      <c r="H11">
        <v>17288</v>
      </c>
      <c r="I11" s="13">
        <v>13201</v>
      </c>
      <c r="J11" s="14">
        <f t="shared" si="1"/>
        <v>0.30959775774562526</v>
      </c>
      <c r="K11" s="21">
        <f t="shared" si="2"/>
        <v>951.8</v>
      </c>
      <c r="L11" s="20">
        <f t="shared" si="3"/>
        <v>4.4944470152707083E-2</v>
      </c>
      <c r="M11" s="19">
        <v>3.2270282554351944E-2</v>
      </c>
      <c r="N11" s="10">
        <f t="shared" si="4"/>
        <v>0.39275105747860617</v>
      </c>
      <c r="O11" s="6"/>
    </row>
    <row r="12" spans="2:15" x14ac:dyDescent="0.25">
      <c r="B12" s="5"/>
      <c r="C12" t="s">
        <v>17</v>
      </c>
      <c r="E12">
        <v>542</v>
      </c>
      <c r="F12" s="13">
        <v>355</v>
      </c>
      <c r="G12" s="14">
        <f t="shared" si="0"/>
        <v>0.52676056338028165</v>
      </c>
      <c r="H12">
        <v>11195</v>
      </c>
      <c r="I12" s="13">
        <v>8671</v>
      </c>
      <c r="J12" s="14">
        <f t="shared" si="1"/>
        <v>0.29108522661746039</v>
      </c>
      <c r="K12" s="21">
        <f t="shared" si="2"/>
        <v>577.5</v>
      </c>
      <c r="L12" s="20">
        <f t="shared" si="3"/>
        <v>4.8414470745868694E-2</v>
      </c>
      <c r="M12" s="19">
        <v>4.0941067927574674E-2</v>
      </c>
      <c r="N12" s="10">
        <f t="shared" si="4"/>
        <v>0.18254049531669714</v>
      </c>
      <c r="O12" s="6"/>
    </row>
    <row r="13" spans="2:15" x14ac:dyDescent="0.25">
      <c r="B13" s="5"/>
      <c r="C13" t="s">
        <v>10</v>
      </c>
      <c r="E13">
        <v>3803</v>
      </c>
      <c r="F13" s="13">
        <v>2472</v>
      </c>
      <c r="G13" s="14">
        <f t="shared" si="0"/>
        <v>0.53843042071197411</v>
      </c>
      <c r="H13">
        <v>74673</v>
      </c>
      <c r="I13" s="13">
        <v>58696</v>
      </c>
      <c r="J13" s="14">
        <f t="shared" si="1"/>
        <v>0.27219912770887289</v>
      </c>
      <c r="K13" s="21">
        <f t="shared" si="2"/>
        <v>3664.3</v>
      </c>
      <c r="L13" s="20">
        <f t="shared" si="3"/>
        <v>5.0928715867850492E-2</v>
      </c>
      <c r="M13" s="19">
        <v>4.2115305983371952E-2</v>
      </c>
      <c r="N13" s="10">
        <f t="shared" si="4"/>
        <v>0.20926857062271531</v>
      </c>
      <c r="O13" s="6"/>
    </row>
    <row r="14" spans="2:15" x14ac:dyDescent="0.25">
      <c r="B14" s="5"/>
      <c r="C14" t="s">
        <v>20</v>
      </c>
      <c r="E14">
        <v>1126</v>
      </c>
      <c r="F14" s="13">
        <v>726</v>
      </c>
      <c r="G14" s="14">
        <f t="shared" si="0"/>
        <v>0.55096418732782371</v>
      </c>
      <c r="H14">
        <v>20296</v>
      </c>
      <c r="I14" s="13">
        <v>15787</v>
      </c>
      <c r="J14" s="14">
        <f t="shared" si="1"/>
        <v>0.28561474631025519</v>
      </c>
      <c r="K14" s="21">
        <f t="shared" si="2"/>
        <v>903.59999999999991</v>
      </c>
      <c r="L14" s="20">
        <f t="shared" si="3"/>
        <v>5.547891210090658E-2</v>
      </c>
      <c r="M14" s="19">
        <v>4.598720466206372E-2</v>
      </c>
      <c r="N14" s="10">
        <f t="shared" si="4"/>
        <v>0.20639887787467259</v>
      </c>
      <c r="O14" s="6"/>
    </row>
    <row r="15" spans="2:15" x14ac:dyDescent="0.25">
      <c r="B15" s="5"/>
      <c r="C15" t="s">
        <v>15</v>
      </c>
      <c r="E15">
        <v>578</v>
      </c>
      <c r="F15" s="13">
        <v>403</v>
      </c>
      <c r="G15" s="14">
        <f t="shared" si="0"/>
        <v>0.43424317617866004</v>
      </c>
      <c r="H15">
        <v>10418</v>
      </c>
      <c r="I15" s="13">
        <v>7791</v>
      </c>
      <c r="J15" s="14">
        <f t="shared" si="1"/>
        <v>0.33718393017584392</v>
      </c>
      <c r="K15" s="21">
        <f t="shared" si="2"/>
        <v>463.79999999999995</v>
      </c>
      <c r="L15" s="20">
        <f t="shared" si="3"/>
        <v>5.5480898444999038E-2</v>
      </c>
      <c r="M15" s="19">
        <v>5.172635091772558E-2</v>
      </c>
      <c r="N15" s="10">
        <f t="shared" si="4"/>
        <v>7.2584813362251976E-2</v>
      </c>
      <c r="O15" s="6"/>
    </row>
    <row r="16" spans="2:15" x14ac:dyDescent="0.25">
      <c r="B16" s="5"/>
      <c r="C16" t="s">
        <v>19</v>
      </c>
      <c r="E16">
        <v>648</v>
      </c>
      <c r="F16" s="13">
        <v>344</v>
      </c>
      <c r="G16" s="14">
        <f t="shared" si="0"/>
        <v>0.88372093023255816</v>
      </c>
      <c r="H16">
        <v>10985</v>
      </c>
      <c r="I16" s="13">
        <v>8431</v>
      </c>
      <c r="J16" s="14">
        <f t="shared" si="1"/>
        <v>0.30292966433400537</v>
      </c>
      <c r="K16" s="21">
        <f t="shared" si="2"/>
        <v>450.5</v>
      </c>
      <c r="L16" s="20">
        <f t="shared" si="3"/>
        <v>5.898953117888029E-2</v>
      </c>
      <c r="M16" s="19">
        <v>4.0801802870359387E-2</v>
      </c>
      <c r="N16" s="10">
        <f t="shared" si="4"/>
        <v>0.44575795746842939</v>
      </c>
      <c r="O16" s="6"/>
    </row>
    <row r="17" spans="2:15" x14ac:dyDescent="0.25">
      <c r="B17" s="5"/>
      <c r="C17" t="s">
        <v>8</v>
      </c>
      <c r="E17">
        <v>533</v>
      </c>
      <c r="F17" s="13">
        <v>278</v>
      </c>
      <c r="G17" s="14">
        <f t="shared" si="0"/>
        <v>0.91726618705035978</v>
      </c>
      <c r="H17">
        <v>8543</v>
      </c>
      <c r="I17" s="13">
        <v>6457</v>
      </c>
      <c r="J17" s="14">
        <f t="shared" si="1"/>
        <v>0.32306024469567918</v>
      </c>
      <c r="K17" s="21">
        <f t="shared" si="2"/>
        <v>321.29999999999995</v>
      </c>
      <c r="L17" s="20">
        <f t="shared" si="3"/>
        <v>6.2390261032424205E-2</v>
      </c>
      <c r="M17" s="19">
        <v>4.3054049868359923E-2</v>
      </c>
      <c r="N17" s="10">
        <f t="shared" si="4"/>
        <v>0.4491148039077808</v>
      </c>
      <c r="O17" s="6"/>
    </row>
    <row r="18" spans="2:15" x14ac:dyDescent="0.25">
      <c r="B18" s="5"/>
      <c r="C18" t="s">
        <v>9</v>
      </c>
      <c r="E18">
        <v>508</v>
      </c>
      <c r="F18" s="13">
        <v>355</v>
      </c>
      <c r="G18" s="14">
        <f t="shared" si="0"/>
        <v>0.43098591549295784</v>
      </c>
      <c r="H18">
        <v>7810</v>
      </c>
      <c r="I18" s="13">
        <v>5531</v>
      </c>
      <c r="J18" s="14">
        <f t="shared" si="1"/>
        <v>0.41204122220213346</v>
      </c>
      <c r="K18" s="21">
        <f t="shared" si="2"/>
        <v>273</v>
      </c>
      <c r="L18" s="20">
        <f t="shared" si="3"/>
        <v>6.5044814340588994E-2</v>
      </c>
      <c r="M18" s="19">
        <v>6.4183691918278787E-2</v>
      </c>
      <c r="N18" s="10">
        <f t="shared" si="4"/>
        <v>1.3416529909289432E-2</v>
      </c>
      <c r="O18" s="6"/>
    </row>
    <row r="19" spans="2:15" x14ac:dyDescent="0.25">
      <c r="B19" s="5"/>
      <c r="C19" t="s">
        <v>14</v>
      </c>
      <c r="E19">
        <v>657</v>
      </c>
      <c r="F19" s="13">
        <v>511</v>
      </c>
      <c r="G19" s="14">
        <f t="shared" si="0"/>
        <v>0.28571428571428581</v>
      </c>
      <c r="H19">
        <v>9918</v>
      </c>
      <c r="I19" s="13">
        <v>7536</v>
      </c>
      <c r="J19" s="14">
        <f t="shared" si="1"/>
        <v>0.31608280254777066</v>
      </c>
      <c r="K19" s="21">
        <f t="shared" si="2"/>
        <v>334.79999999999995</v>
      </c>
      <c r="L19" s="20">
        <f t="shared" si="3"/>
        <v>6.6243194192377494E-2</v>
      </c>
      <c r="M19" s="19">
        <v>6.7807855626326963E-2</v>
      </c>
      <c r="N19" s="10">
        <f t="shared" si="4"/>
        <v>-2.307492870106298E-2</v>
      </c>
      <c r="O19" s="6"/>
    </row>
    <row r="20" spans="2:15" x14ac:dyDescent="0.25">
      <c r="B20" s="5"/>
      <c r="C20" t="s">
        <v>16</v>
      </c>
      <c r="E20">
        <v>576</v>
      </c>
      <c r="F20" s="13">
        <v>382</v>
      </c>
      <c r="G20" s="14">
        <f t="shared" si="0"/>
        <v>0.50785340314136129</v>
      </c>
      <c r="H20">
        <v>8630</v>
      </c>
      <c r="I20" s="13">
        <v>6298</v>
      </c>
      <c r="J20" s="14">
        <f t="shared" si="1"/>
        <v>0.37027627818355024</v>
      </c>
      <c r="K20" s="21">
        <f t="shared" si="2"/>
        <v>287</v>
      </c>
      <c r="L20" s="20">
        <f t="shared" si="3"/>
        <v>6.6743916570104284E-2</v>
      </c>
      <c r="M20" s="19">
        <v>6.0654175928866308E-2</v>
      </c>
      <c r="N20" s="10">
        <f t="shared" si="4"/>
        <v>0.10040101193328987</v>
      </c>
      <c r="O20" s="6"/>
    </row>
    <row r="21" spans="2:15" x14ac:dyDescent="0.25">
      <c r="B21" s="5"/>
      <c r="C21" t="s">
        <v>4</v>
      </c>
      <c r="E21">
        <v>1286</v>
      </c>
      <c r="F21" s="13">
        <v>607</v>
      </c>
      <c r="G21" s="14">
        <f t="shared" si="0"/>
        <v>1.1186161449752885</v>
      </c>
      <c r="H21">
        <v>17894</v>
      </c>
      <c r="I21" s="13">
        <v>13988</v>
      </c>
      <c r="J21" s="14">
        <f t="shared" si="1"/>
        <v>0.27923934801258232</v>
      </c>
      <c r="K21" s="21">
        <f t="shared" si="2"/>
        <v>503.40000000000009</v>
      </c>
      <c r="L21" s="20">
        <f t="shared" si="3"/>
        <v>7.1867665139152784E-2</v>
      </c>
      <c r="M21" s="19">
        <v>4.3394338004003434E-2</v>
      </c>
      <c r="N21" s="10">
        <f t="shared" si="4"/>
        <v>0.65615304772070693</v>
      </c>
      <c r="O21" s="6"/>
    </row>
    <row r="22" spans="2:15" x14ac:dyDescent="0.25">
      <c r="B22" s="5"/>
      <c r="C22" t="s">
        <v>7</v>
      </c>
      <c r="E22">
        <v>630</v>
      </c>
      <c r="F22" s="13">
        <v>389</v>
      </c>
      <c r="G22" s="14">
        <f t="shared" si="0"/>
        <v>0.61953727506426737</v>
      </c>
      <c r="H22">
        <v>8055</v>
      </c>
      <c r="I22" s="13">
        <v>6199</v>
      </c>
      <c r="J22" s="14">
        <f t="shared" si="1"/>
        <v>0.29940312953702208</v>
      </c>
      <c r="K22" s="21">
        <f t="shared" si="2"/>
        <v>175.5</v>
      </c>
      <c r="L22" s="20">
        <f t="shared" si="3"/>
        <v>7.8212290502793297E-2</v>
      </c>
      <c r="M22" s="19">
        <v>6.2752056783352148E-2</v>
      </c>
      <c r="N22" s="10">
        <f t="shared" si="4"/>
        <v>0.24637015122574724</v>
      </c>
      <c r="O22" s="6"/>
    </row>
    <row r="23" spans="2:15" x14ac:dyDescent="0.25">
      <c r="B23" s="5"/>
      <c r="C23" t="s">
        <v>18</v>
      </c>
      <c r="E23">
        <v>7451</v>
      </c>
      <c r="F23" s="13">
        <v>3386</v>
      </c>
      <c r="G23" s="14">
        <f t="shared" si="0"/>
        <v>1.2005316007088012</v>
      </c>
      <c r="H23">
        <v>92764</v>
      </c>
      <c r="I23" s="13">
        <v>72806</v>
      </c>
      <c r="J23" s="14">
        <f t="shared" si="1"/>
        <v>0.27412575886602752</v>
      </c>
      <c r="K23" s="21">
        <f t="shared" si="2"/>
        <v>1825.3999999999996</v>
      </c>
      <c r="L23" s="20">
        <f t="shared" si="3"/>
        <v>8.0322107714199467E-2</v>
      </c>
      <c r="M23" s="19">
        <v>4.6507156003626073E-2</v>
      </c>
      <c r="N23" s="10">
        <f t="shared" si="4"/>
        <v>0.72709136864737345</v>
      </c>
      <c r="O23" s="6"/>
    </row>
    <row r="24" spans="2:15" x14ac:dyDescent="0.25">
      <c r="B24" s="5"/>
      <c r="C24" t="s">
        <v>3</v>
      </c>
      <c r="E24">
        <v>765</v>
      </c>
      <c r="F24" s="13">
        <v>558</v>
      </c>
      <c r="G24" s="14">
        <f t="shared" si="0"/>
        <v>0.37096774193548376</v>
      </c>
      <c r="H24">
        <v>9376</v>
      </c>
      <c r="I24" s="13">
        <v>6825</v>
      </c>
      <c r="J24" s="14">
        <f t="shared" si="1"/>
        <v>0.37377289377289369</v>
      </c>
      <c r="K24" s="21">
        <f t="shared" si="2"/>
        <v>172.60000000000002</v>
      </c>
      <c r="L24" s="20">
        <f t="shared" si="3"/>
        <v>8.1591296928327645E-2</v>
      </c>
      <c r="M24" s="19">
        <v>8.1758241758241756E-2</v>
      </c>
      <c r="N24" s="10">
        <f t="shared" si="4"/>
        <v>-2.041932731476348E-3</v>
      </c>
      <c r="O24" s="6"/>
    </row>
    <row r="25" spans="2:15" x14ac:dyDescent="0.25">
      <c r="B25" s="5"/>
      <c r="C25" t="s">
        <v>1</v>
      </c>
      <c r="E25">
        <v>1002</v>
      </c>
      <c r="F25" s="13">
        <v>589</v>
      </c>
      <c r="G25" s="14">
        <f t="shared" si="0"/>
        <v>0.70118845500848903</v>
      </c>
      <c r="H25">
        <v>10556</v>
      </c>
      <c r="I25" s="13">
        <v>7872</v>
      </c>
      <c r="J25" s="14">
        <f t="shared" si="1"/>
        <v>0.34095528455284563</v>
      </c>
      <c r="K25" s="21">
        <f t="shared" si="2"/>
        <v>53.599999999999909</v>
      </c>
      <c r="L25" s="20">
        <f t="shared" si="3"/>
        <v>9.4922319060250102E-2</v>
      </c>
      <c r="M25" s="19">
        <v>7.4822154471544722E-2</v>
      </c>
      <c r="N25" s="10">
        <f t="shared" si="4"/>
        <v>0.26863921161678905</v>
      </c>
      <c r="O25" s="6"/>
    </row>
    <row r="26" spans="2:15" x14ac:dyDescent="0.25">
      <c r="B26" s="5"/>
      <c r="C26" t="s">
        <v>0</v>
      </c>
      <c r="E26">
        <v>542</v>
      </c>
      <c r="F26" s="13">
        <v>221</v>
      </c>
      <c r="G26" s="14">
        <f t="shared" si="0"/>
        <v>1.4524886877828056</v>
      </c>
      <c r="H26">
        <v>5475</v>
      </c>
      <c r="I26" s="13">
        <v>4298</v>
      </c>
      <c r="J26" s="14">
        <f t="shared" si="1"/>
        <v>0.27384830153559792</v>
      </c>
      <c r="K26" s="21">
        <f t="shared" si="2"/>
        <v>5.5</v>
      </c>
      <c r="L26" s="20">
        <f t="shared" si="3"/>
        <v>9.8995433789954332E-2</v>
      </c>
      <c r="M26" s="19">
        <v>5.1419264774313633E-2</v>
      </c>
      <c r="N26" s="10">
        <f t="shared" si="4"/>
        <v>0.92525961280191726</v>
      </c>
      <c r="O26" s="6"/>
    </row>
    <row r="27" spans="2:15" x14ac:dyDescent="0.25">
      <c r="B27" s="5"/>
      <c r="C27" t="s">
        <v>5</v>
      </c>
      <c r="E27">
        <v>727</v>
      </c>
      <c r="F27" s="13">
        <v>597</v>
      </c>
      <c r="G27" s="14">
        <f t="shared" si="0"/>
        <v>0.21775544388609713</v>
      </c>
      <c r="H27">
        <v>4245</v>
      </c>
      <c r="I27" s="13">
        <v>3193</v>
      </c>
      <c r="J27" s="14">
        <f t="shared" si="1"/>
        <v>0.32947071719386156</v>
      </c>
      <c r="K27" s="21">
        <f t="shared" si="2"/>
        <v>-302.5</v>
      </c>
      <c r="L27" s="20">
        <f t="shared" si="3"/>
        <v>0.17126030624263841</v>
      </c>
      <c r="M27" s="19">
        <v>0.18697150015659256</v>
      </c>
      <c r="N27" s="10">
        <f t="shared" si="4"/>
        <v>-8.4029886377312568E-2</v>
      </c>
      <c r="O27" s="6"/>
    </row>
    <row r="28" spans="2:15" x14ac:dyDescent="0.25">
      <c r="B28" s="5"/>
      <c r="C28" t="s">
        <v>2</v>
      </c>
      <c r="E28">
        <v>500</v>
      </c>
      <c r="F28" s="13">
        <v>212</v>
      </c>
      <c r="G28" s="14">
        <f t="shared" si="0"/>
        <v>1.358490566037736</v>
      </c>
      <c r="H28">
        <v>1962</v>
      </c>
      <c r="I28" s="13">
        <v>1618</v>
      </c>
      <c r="J28" s="14">
        <f t="shared" si="1"/>
        <v>0.21260815822002477</v>
      </c>
      <c r="K28" s="21">
        <f t="shared" si="2"/>
        <v>-303.8</v>
      </c>
      <c r="L28" s="20">
        <f t="shared" si="3"/>
        <v>0.254841997961264</v>
      </c>
      <c r="M28" s="19">
        <v>0.13102595797280595</v>
      </c>
      <c r="N28" s="10">
        <f t="shared" si="4"/>
        <v>0.94497336179870328</v>
      </c>
      <c r="O28" s="6"/>
    </row>
    <row r="29" spans="2:15" x14ac:dyDescent="0.25">
      <c r="B29" s="5"/>
      <c r="K29" s="21"/>
      <c r="M29" s="19"/>
      <c r="N29" s="10"/>
      <c r="O29" s="6"/>
    </row>
    <row r="30" spans="2:15" x14ac:dyDescent="0.25">
      <c r="B30" s="5"/>
      <c r="C30" t="s">
        <v>23</v>
      </c>
      <c r="E30">
        <f>SUM(E8:E28)</f>
        <v>32605</v>
      </c>
      <c r="F30" s="13">
        <f>SUM(F8:F28)</f>
        <v>18219</v>
      </c>
      <c r="G30" s="15">
        <f>AVERAGE(G8:G28)</f>
        <v>0.69329928281865749</v>
      </c>
      <c r="H30">
        <f>SUM(H8:H28)</f>
        <v>586515</v>
      </c>
      <c r="I30" s="13">
        <v>454569</v>
      </c>
      <c r="J30" s="15">
        <f>AVERAGE(J8:J28)</f>
        <v>0.30975888918353534</v>
      </c>
      <c r="K30" s="21">
        <f t="shared" ref="K30" si="5">(H30/10)-E30</f>
        <v>26046.5</v>
      </c>
      <c r="L30" s="11">
        <f>AVERAGE(L8:L28)</f>
        <v>7.7283993685414012E-2</v>
      </c>
      <c r="M30" s="19">
        <v>4.0079723870303521E-2</v>
      </c>
      <c r="N30" s="10">
        <f t="shared" ref="N30" si="6">(L30/M30)-1</f>
        <v>0.92825664007821285</v>
      </c>
      <c r="O30" s="6"/>
    </row>
    <row r="31" spans="2:15" ht="15.75" thickBot="1" x14ac:dyDescent="0.3">
      <c r="B31" s="7"/>
      <c r="C31" s="8"/>
      <c r="D31" s="8"/>
      <c r="E31" s="8"/>
      <c r="F31" s="18"/>
      <c r="G31" s="8"/>
      <c r="H31" s="8"/>
      <c r="I31" s="18"/>
      <c r="J31" s="8"/>
      <c r="K31" s="8"/>
      <c r="L31" s="8"/>
      <c r="M31" s="18"/>
      <c r="N31" s="8"/>
      <c r="O31" s="9"/>
    </row>
    <row r="34" spans="3:3" x14ac:dyDescent="0.25">
      <c r="C34" s="13" t="s">
        <v>29</v>
      </c>
    </row>
    <row r="35" spans="3:3" x14ac:dyDescent="0.25">
      <c r="C35" s="13" t="s">
        <v>32</v>
      </c>
    </row>
    <row r="36" spans="3:3" x14ac:dyDescent="0.25">
      <c r="C36" s="13"/>
    </row>
    <row r="37" spans="3:3" x14ac:dyDescent="0.25">
      <c r="C37" s="13" t="s">
        <v>30</v>
      </c>
    </row>
  </sheetData>
  <autoFilter ref="C7:N7" xr:uid="{C9C68043-0049-43B0-82FB-D9DC41EFD10E}">
    <sortState xmlns:xlrd2="http://schemas.microsoft.com/office/spreadsheetml/2017/richdata2" ref="C8:N28">
      <sortCondition ref="L7"/>
    </sortState>
  </autoFilter>
  <pageMargins left="0.7" right="0.7" top="0.75" bottom="0.75" header="0.3" footer="0.3"/>
  <pageSetup paperSize="9" orientation="portrait" r:id="rId1"/>
  <ignoredErrors>
    <ignoredError sqref="E30:F30 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42142266CE3340A9EF43958CF47AF0" ma:contentTypeVersion="9" ma:contentTypeDescription="Skapa ett nytt dokument." ma:contentTypeScope="" ma:versionID="aec759641cdd58770762d9654068573a">
  <xsd:schema xmlns:xsd="http://www.w3.org/2001/XMLSchema" xmlns:xs="http://www.w3.org/2001/XMLSchema" xmlns:p="http://schemas.microsoft.com/office/2006/metadata/properties" xmlns:ns3="b7dd5849-2a51-4181-9b44-7f433f9885e9" targetNamespace="http://schemas.microsoft.com/office/2006/metadata/properties" ma:root="true" ma:fieldsID="2cb6c805edf2c11d4af793a9476a5b47" ns3:_="">
    <xsd:import namespace="b7dd5849-2a51-4181-9b44-7f433f9885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d5849-2a51-4181-9b44-7f433f988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672C0-DD28-49C5-98C1-8707B7EBE6E0}">
  <ds:schemaRefs>
    <ds:schemaRef ds:uri="b7dd5849-2a51-4181-9b44-7f433f9885e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A82B7D-BDF7-4E77-A870-23207B22A4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8F186-EC08-4EC3-AC07-26A4460A8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dd5849-2a51-4181-9b44-7f433f988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Carl-Erik Stjernvall</dc:creator>
  <cp:lastModifiedBy>Carl-Erik Stjernvall</cp:lastModifiedBy>
  <dcterms:created xsi:type="dcterms:W3CDTF">2022-04-13T12:12:11Z</dcterms:created>
  <dcterms:modified xsi:type="dcterms:W3CDTF">2024-02-09T13:20:16Z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0x0101009142142266CE3340A9EF43958CF47AF0</vt:lpwstr>
  </property>
</Properties>
</file>